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24226"/>
  <xr:revisionPtr revIDLastSave="0" documentId="8_{4CE4E7F0-1AE0-4207-8335-E763606BAB1C}" xr6:coauthVersionLast="47" xr6:coauthVersionMax="47" xr10:uidLastSave="{00000000-0000-0000-0000-000000000000}"/>
  <workbookProtection workbookAlgorithmName="SHA-512" workbookHashValue="fk742fQcj2gJlNrf9xN4pI+Jxa6xWB2FtupHDlPRDW4NmxUZq+RXEOzn2VQ3WKiLcGLlM2rhtkCYmcL/sHvaKw==" workbookSaltValue="l3Px+FjjRGOzzhVVptBJTg==" workbookSpinCount="100000" lockStructure="1"/>
  <bookViews>
    <workbookView xWindow="-110" yWindow="-110" windowWidth="19420" windowHeight="11620" tabRatio="813" xr2:uid="{A91DBDBF-92FC-4C12-9308-25A668056294}"/>
  </bookViews>
  <sheets>
    <sheet name="AANVRAAG" sheetId="1" r:id="rId1"/>
    <sheet name="DEELNEMERSLIJST" sheetId="8" r:id="rId2"/>
    <sheet name="GESTOPTE PRAKTIJKEN" sheetId="9" r:id="rId3"/>
    <sheet name="BEHEER" sheetId="7" state="hidden" r:id="rId4"/>
  </sheets>
  <definedNames>
    <definedName name="Aanvraagformulier">BEHEER!$B$2</definedName>
    <definedName name="_xlnm.Print_Area" localSheetId="0">AANVRAAG!$A$1:$D$29</definedName>
    <definedName name="_xlnm.Print_Area" localSheetId="1">DEELNEMERSLIJST!$A:$E</definedName>
    <definedName name="_xlnm.Print_Area" localSheetId="2">'GESTOPTE PRAKTIJKEN'!$A:$B</definedName>
    <definedName name="Jaar">BEHEER!$B$3</definedName>
    <definedName name="normpraktijk">BEHEER!$B$5</definedName>
    <definedName name="normpraktijken">BEHEER!$B$12</definedName>
    <definedName name="Versie">BEHEER!$B$4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2" i="9"/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" i="8"/>
  <c r="D14" i="1" s="1"/>
  <c r="C7" i="1"/>
  <c r="C88" i="7"/>
  <c r="B88" i="7" s="1"/>
  <c r="C89" i="7"/>
  <c r="B89" i="7" s="1"/>
  <c r="B90" i="7" l="1"/>
  <c r="B7" i="1" l="1"/>
  <c r="A7" i="1"/>
  <c r="C8" i="7" l="1"/>
  <c r="A72" i="7" s="1"/>
  <c r="D16" i="1" l="1"/>
  <c r="B22" i="7"/>
  <c r="C68" i="7" l="1"/>
  <c r="C69" i="7"/>
  <c r="B46" i="7"/>
  <c r="C67" i="7" s="1"/>
  <c r="C34" i="7" l="1"/>
  <c r="B34" i="7" s="1"/>
  <c r="C33" i="7"/>
  <c r="B33" i="7" s="1"/>
  <c r="C32" i="7"/>
  <c r="B32" i="7" s="1"/>
  <c r="C31" i="7"/>
  <c r="B31" i="7" s="1"/>
  <c r="B35" i="7" l="1"/>
  <c r="B37" i="7"/>
  <c r="B103" i="7"/>
  <c r="B72" i="7" l="1"/>
  <c r="A14" i="1"/>
  <c r="A65" i="7" s="1"/>
  <c r="B104" i="7"/>
  <c r="B105" i="7"/>
  <c r="C106" i="7" l="1"/>
  <c r="C105" i="7" s="1"/>
  <c r="C108" i="7" s="1"/>
  <c r="B6" i="1" s="1"/>
  <c r="B106" i="7"/>
  <c r="B108" i="7" s="1"/>
  <c r="C6" i="7" l="1"/>
  <c r="B66" i="7"/>
  <c r="C66" i="7" s="1"/>
  <c r="B16" i="7"/>
  <c r="C16" i="7" l="1"/>
  <c r="A1" i="1"/>
  <c r="B41" i="7"/>
  <c r="B42" i="7" s="1"/>
  <c r="B44" i="7" s="1"/>
  <c r="B43" i="7" l="1"/>
  <c r="C7" i="7"/>
  <c r="C5" i="7"/>
  <c r="A96" i="7" l="1"/>
  <c r="B50" i="7" l="1"/>
  <c r="B51" i="7" s="1"/>
  <c r="B52" i="7" l="1"/>
  <c r="B53" i="7"/>
  <c r="B11" i="7" l="1"/>
  <c r="E12" i="7" s="1"/>
  <c r="B65" i="7"/>
  <c r="C65" i="7" l="1"/>
  <c r="C70" i="7" s="1"/>
  <c r="B12" i="7"/>
  <c r="C11" i="7"/>
  <c r="B15" i="7" l="1"/>
  <c r="C12" i="7"/>
  <c r="B57" i="7"/>
  <c r="B58" i="7"/>
  <c r="B59" i="7"/>
  <c r="A57" i="7"/>
  <c r="A58" i="7"/>
  <c r="A59" i="7"/>
  <c r="B62" i="7" l="1"/>
  <c r="B74" i="7" s="1"/>
  <c r="B17" i="7"/>
  <c r="C17" i="7" s="1"/>
  <c r="C15" i="7"/>
  <c r="A99" i="7" s="1"/>
  <c r="B60" i="7"/>
  <c r="B61" i="7" s="1"/>
  <c r="B63" i="7" s="1"/>
  <c r="B75" i="7" s="1"/>
  <c r="B26" i="7" l="1"/>
  <c r="B25" i="7"/>
  <c r="E7" i="7"/>
  <c r="D18" i="1"/>
  <c r="B18" i="7" l="1"/>
  <c r="D17" i="1"/>
  <c r="B19" i="7" l="1"/>
  <c r="B21" i="7" s="1"/>
  <c r="B23" i="7" s="1"/>
  <c r="C18" i="7"/>
  <c r="C21" i="7" l="1"/>
  <c r="C19" i="7"/>
  <c r="A98" i="7" s="1"/>
  <c r="A100" i="7" s="1"/>
  <c r="A22" i="1" s="1"/>
  <c r="C22" i="7" l="1"/>
  <c r="C23" i="7" l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B48" authorId="0" shapeId="0" xr:uid="{D6A5FCE7-AAF7-4CF5-AA73-419E4A72FB9D}">
      <text>
        <r>
          <rPr>
            <sz val="9"/>
            <color indexed="81"/>
            <rFont val="Tahoma"/>
            <family val="2"/>
          </rPr>
          <t xml:space="preserve">Deze cel was gekoppeld aan een keuzeveld, maar dat is overbodig. Nu is het hier als vaste waarde ingesteld, zodat de rest van het format niet aangepast hoeft te worden.
</t>
        </r>
      </text>
    </comment>
    <comment ref="B49" authorId="0" shapeId="0" xr:uid="{2B0AAB75-23F6-4DFF-94D0-26C661A16AA8}">
      <text>
        <r>
          <rPr>
            <sz val="9"/>
            <color indexed="81"/>
            <rFont val="Tahoma"/>
            <family val="2"/>
          </rPr>
          <t>Deze cel was gekoppeld aan een keuzeveld, maar dat is overbodig. Nu is het hier als vaste waarde ingesteld, zodat de rest van het format niet aangepast hoeft te worden.</t>
        </r>
      </text>
    </comment>
    <comment ref="B55" authorId="0" shapeId="0" xr:uid="{ADE54BE8-F3CF-4699-92F7-43A4A0B6969A}">
      <text>
        <r>
          <rPr>
            <sz val="9"/>
            <color indexed="81"/>
            <rFont val="Tahoma"/>
            <family val="2"/>
          </rPr>
          <t>Deze cel was gekoppeld aan een invoerveld, maar dat is overbodig. Nu is het hier als vaste waarde ingesteld, zodat de rest van het format niet aangepast hoeft te worden.</t>
        </r>
      </text>
    </comment>
    <comment ref="B56" authorId="0" shapeId="0" xr:uid="{08CAE317-0090-452D-AE61-4B759461BFDB}">
      <text>
        <r>
          <rPr>
            <sz val="9"/>
            <color indexed="81"/>
            <rFont val="Tahoma"/>
            <family val="2"/>
          </rPr>
          <t>Deze cel was gekoppeld aan een invoerveld, maar dat is overbodig. Nu is het hier als vaste waarde ingesteld, zodat de rest van het format niet aangepast hoeft te worden.</t>
        </r>
      </text>
    </comment>
  </commentList>
</comments>
</file>

<file path=xl/sharedStrings.xml><?xml version="1.0" encoding="utf-8"?>
<sst xmlns="http://schemas.openxmlformats.org/spreadsheetml/2006/main" count="127" uniqueCount="107">
  <si>
    <t>Dit betreft een</t>
  </si>
  <si>
    <t>Datum ingang van deze
aanvraag / wijziging</t>
  </si>
  <si>
    <t>Aanvraagformulier</t>
  </si>
  <si>
    <t>Jaar</t>
  </si>
  <si>
    <t>Versie</t>
  </si>
  <si>
    <t>De aanvrager verklaart dat alle gegevens naar waarheid zijn ingevuld.</t>
  </si>
  <si>
    <t>Celnaam</t>
  </si>
  <si>
    <t>Waarde</t>
  </si>
  <si>
    <t>cellen kleuren</t>
  </si>
  <si>
    <t>aantal aangevinkt</t>
  </si>
  <si>
    <t>waarheid</t>
  </si>
  <si>
    <t>voorwaarden</t>
  </si>
  <si>
    <t>cel kleuren</t>
  </si>
  <si>
    <t>aantal ingevuld</t>
  </si>
  <si>
    <t>Indien alle vragen zijn beantwoord,
verzoeken wij u om dit aanvraag-/wijzigingsformulier te mailen aan:</t>
  </si>
  <si>
    <t>Normpraktijk</t>
  </si>
  <si>
    <t>één praktijk</t>
  </si>
  <si>
    <t>Aantal patiënten</t>
  </si>
  <si>
    <t>Aantal normpraktijken</t>
  </si>
  <si>
    <t>SWV</t>
  </si>
  <si>
    <t>Tarief weergeven</t>
  </si>
  <si>
    <t>alles ingevuld</t>
  </si>
  <si>
    <t>Tarief alleen weergeven, als alles compleet en correct is ingevuld.</t>
  </si>
  <si>
    <t>Toelichtende tekst</t>
  </si>
  <si>
    <t>Dit is de tekst als het tarief niet wordt getoond.</t>
  </si>
  <si>
    <t>is er iets incorrect</t>
  </si>
  <si>
    <t>rz.huisartsen@cz.nl</t>
  </si>
  <si>
    <t>Tekst</t>
  </si>
  <si>
    <t>Kwartaaltarief = maximum tarief * inzet uren / norminzet * normpraktijk / totaal aantal patiënten ION</t>
  </si>
  <si>
    <t>Kwartaaltarief per op naam ingeschreven verzekerde
(onder voorbehoud)</t>
  </si>
  <si>
    <t>Ingangsdatum deelname</t>
  </si>
  <si>
    <t>Einddatum deelname</t>
  </si>
  <si>
    <t>Praktijk AGB</t>
  </si>
  <si>
    <t>Naam praktijk</t>
  </si>
  <si>
    <t>Normuren (max) per week C</t>
  </si>
  <si>
    <t>Toelichting</t>
  </si>
  <si>
    <t>Dit blok zijn standaardwaarden, maximale tarieven enz.</t>
  </si>
  <si>
    <t>Tabblad verbergen</t>
  </si>
  <si>
    <t>Tabblad beveiligen</t>
  </si>
  <si>
    <t>A2</t>
  </si>
  <si>
    <t>Als in cel AA1 "Tabblad beveiliging" staat, dan wordt dat tabblad beveiligd.</t>
  </si>
  <si>
    <t>Als in cel AA2 "Tabblad verbergen" staat, dan wordt dat tabblad verborgen.</t>
  </si>
  <si>
    <t>Als cel AA3 leeg is, dan staat de cursor volgende keer op cel A1.</t>
  </si>
  <si>
    <t>Als in cel AA3 een celverwijzing staat, bijvoorbeeld B2, dan staat de cursor de volgende keer op die cel.</t>
  </si>
  <si>
    <t>ctrl + shift + O = complete beveiliging opheffen</t>
  </si>
  <si>
    <t>ctrl + shift + B = complete beveiliging inschakelen en dan gebeurd het volgende:</t>
  </si>
  <si>
    <t>B2</t>
  </si>
  <si>
    <t>Uren inzet werkelijk C</t>
  </si>
  <si>
    <t>Uren inzet vergoed C</t>
  </si>
  <si>
    <t>Percentage vergoeding C</t>
  </si>
  <si>
    <t>Tarief C</t>
  </si>
  <si>
    <t>Deze blokken zijn de berekeningen van het tarief.</t>
  </si>
  <si>
    <t>aantal uur inzet C</t>
  </si>
  <si>
    <t>Maximum tarief per kw C</t>
  </si>
  <si>
    <t>Norminzet voor max. tarief C</t>
  </si>
  <si>
    <t>maxtarief * uren inzet / (aantal pat. / normpraktijk * normuren)</t>
  </si>
  <si>
    <t>maxtarief * uren inzet * normpraktijk / aantal pat. / normuren</t>
  </si>
  <si>
    <t>Hieronder staan samenvoegingen t.b.v. begeleidende tekst in het tabblad AANVRAAG bij SWV of ZG.</t>
  </si>
  <si>
    <t>Maximum tarief</t>
  </si>
  <si>
    <t>Kwartaaltarief</t>
  </si>
  <si>
    <t>Beveiligingstrucs</t>
  </si>
  <si>
    <t>Bovenstaande geldt voor alle tabbladen.</t>
  </si>
  <si>
    <t>AGB-code</t>
  </si>
  <si>
    <t>berekening start kwartaal</t>
  </si>
  <si>
    <t>aanvraagdatum</t>
  </si>
  <si>
    <t>maand</t>
  </si>
  <si>
    <t>jaar</t>
  </si>
  <si>
    <t>dag</t>
  </si>
  <si>
    <t>start kwartaal</t>
  </si>
  <si>
    <r>
      <t xml:space="preserve">Datum aanvraag
</t>
    </r>
    <r>
      <rPr>
        <i/>
        <sz val="8"/>
        <color theme="1"/>
        <rFont val="Arial"/>
        <family val="2"/>
      </rPr>
      <t>moet gelijk zijn aan datum verzending</t>
    </r>
  </si>
  <si>
    <t>huidig kwartaal</t>
  </si>
  <si>
    <t>volgend kwartaal</t>
  </si>
  <si>
    <t>eerste maand van kwartaal</t>
  </si>
  <si>
    <t>Telefoon contactpersoon</t>
  </si>
  <si>
    <t>E-mail contactpersoon</t>
  </si>
  <si>
    <t>Vul gegevens deelnemende huisartsenpraktijken op tabblad DEELNEMERSLIJST.
Deze worden hieronder gebruikt om het tarief te berekenen.</t>
  </si>
  <si>
    <t>Rekenpatiënten</t>
  </si>
  <si>
    <t>Datum aanvraag</t>
  </si>
  <si>
    <t>Toets op volledigheid en juistheid invullen formulier</t>
  </si>
  <si>
    <t>Is er iets ingevuld in kolom A</t>
  </si>
  <si>
    <t>Is er iets ingevuld in kolom B</t>
  </si>
  <si>
    <t>Is er iets ingevuld in kolom C</t>
  </si>
  <si>
    <t>Is er iets ingevuld in kolom D</t>
  </si>
  <si>
    <t>compleet</t>
  </si>
  <si>
    <t>Betreft C</t>
  </si>
  <si>
    <t>verklaar eisen C</t>
  </si>
  <si>
    <t>DE HIERONDER NIET-BEVEILIGDE CELLEN MOGEN NIET BEVEILIGD WORDEN, WANT DAN KUN JE DE HOKJES OP TABBLAD AANVRAAG NIET AANVINKEN</t>
  </si>
  <si>
    <t>fout</t>
  </si>
  <si>
    <t>1
2
3
4
5
6
7
8
9
0
1</t>
  </si>
  <si>
    <t>nieuwe aanvraag Praktijkmanager Wijk</t>
  </si>
  <si>
    <t>wijziging Praktijkmanager Wijk</t>
  </si>
  <si>
    <t>Minimum patiëntenaantal</t>
  </si>
  <si>
    <t>Totaal aantal uur per week aan inzet Praktijkmanager Wijk</t>
  </si>
  <si>
    <t>De aanvrager verklaart dat de Praktijkmanager Wijk hbo bachelor diploma heeft.</t>
  </si>
  <si>
    <t>A5</t>
  </si>
  <si>
    <t>Naam aanvragend</t>
  </si>
  <si>
    <t>Naam contactpersoon</t>
  </si>
  <si>
    <t>Vul de gele cellen in.
(Gebruik uitsluitend de versie die op moment van verzending op de website staat.)</t>
  </si>
  <si>
    <t>Praktijkmanager Wijk</t>
  </si>
  <si>
    <t>Gestopte praktijken JA</t>
  </si>
  <si>
    <t>Gestopte praktijken NEE</t>
  </si>
  <si>
    <t>aanvraag praktijkmgr. wijk</t>
  </si>
  <si>
    <t>Dit betreft tabblad GESTOPTE PRAKTIJKEN</t>
  </si>
  <si>
    <t>wijziging praktijkmgr. wijk</t>
  </si>
  <si>
    <t>Jongste aanvraagdatum</t>
  </si>
  <si>
    <r>
      <rPr>
        <sz val="10"/>
        <rFont val="Arial"/>
        <family val="2"/>
      </rPr>
      <t xml:space="preserve">De aanvrager verklaart kennis te hebben genomen van </t>
    </r>
    <r>
      <rPr>
        <u/>
        <sz val="10"/>
        <color theme="10"/>
        <rFont val="Arial"/>
        <family val="2"/>
      </rPr>
      <t>de voorwaarden.</t>
    </r>
  </si>
  <si>
    <t>Naam Regionale Huisartsen Organisatie of  samenwerkingsverband + plaats en wijk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</si>
</sst>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_-;[Red]&quot;€&quot;\ #,##0.00\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  <numFmt numFmtId="165" formatCode="0.000"/>
    <numFmt numFmtId="166" formatCode="d\ mmmm\ yyyy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rgb="FF0000FF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rgb="FF0000FF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5" fillId="3" borderId="0" xfId="0" applyFont="1" applyFill="1"/>
    <xf numFmtId="0" fontId="24" fillId="2" borderId="10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 wrapText="1"/>
    </xf>
    <xf numFmtId="0" fontId="27" fillId="0" borderId="1" xfId="0" applyFont="1" applyBorder="1"/>
    <xf numFmtId="0" fontId="24" fillId="0" borderId="0" xfId="0" applyFont="1"/>
    <xf numFmtId="0" fontId="24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22" fillId="0" borderId="1" xfId="0" applyFont="1" applyBorder="1"/>
    <xf numFmtId="16" fontId="24" fillId="0" borderId="0" xfId="0" applyNumberFormat="1" applyFont="1"/>
    <xf numFmtId="3" fontId="21" fillId="2" borderId="22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164" fontId="27" fillId="2" borderId="20" xfId="3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/>
    <xf numFmtId="0" fontId="21" fillId="0" borderId="21" xfId="0" applyFont="1" applyBorder="1"/>
    <xf numFmtId="0" fontId="24" fillId="0" borderId="21" xfId="0" applyFont="1" applyBorder="1" applyAlignment="1">
      <alignment horizontal="left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31" fillId="0" borderId="0" xfId="0" applyFont="1" applyAlignment="1">
      <alignment wrapText="1"/>
    </xf>
    <xf numFmtId="164" fontId="24" fillId="0" borderId="0" xfId="0" applyNumberFormat="1" applyFont="1"/>
    <xf numFmtId="0" fontId="27" fillId="0" borderId="0" xfId="0" applyFont="1"/>
    <xf numFmtId="0" fontId="17" fillId="0" borderId="1" xfId="0" applyFont="1" applyBorder="1"/>
    <xf numFmtId="0" fontId="17" fillId="0" borderId="0" xfId="0" applyFont="1" applyAlignment="1">
      <alignment horizontal="left" vertical="top"/>
    </xf>
    <xf numFmtId="0" fontId="17" fillId="3" borderId="0" xfId="0" applyFont="1" applyFill="1"/>
    <xf numFmtId="0" fontId="16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top"/>
    </xf>
    <xf numFmtId="165" fontId="24" fillId="0" borderId="0" xfId="0" applyNumberFormat="1" applyFont="1"/>
    <xf numFmtId="0" fontId="14" fillId="0" borderId="1" xfId="0" applyFont="1" applyBorder="1" applyAlignment="1">
      <alignment vertical="center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left" vertical="top"/>
    </xf>
    <xf numFmtId="0" fontId="13" fillId="0" borderId="0" xfId="0" applyFont="1"/>
    <xf numFmtId="0" fontId="12" fillId="2" borderId="1" xfId="0" applyFont="1" applyFill="1" applyBorder="1"/>
    <xf numFmtId="14" fontId="12" fillId="3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4" xfId="0" applyFont="1" applyFill="1" applyBorder="1"/>
    <xf numFmtId="0" fontId="12" fillId="0" borderId="0" xfId="0" applyFont="1"/>
    <xf numFmtId="0" fontId="27" fillId="0" borderId="0" xfId="0" applyFont="1" applyAlignment="1">
      <alignment horizontal="center"/>
    </xf>
    <xf numFmtId="0" fontId="27" fillId="2" borderId="15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12" fillId="0" borderId="1" xfId="0" applyFont="1" applyBorder="1"/>
    <xf numFmtId="0" fontId="27" fillId="2" borderId="1" xfId="0" applyFont="1" applyFill="1" applyBorder="1" applyAlignment="1">
      <alignment horizontal="left"/>
    </xf>
    <xf numFmtId="0" fontId="24" fillId="2" borderId="1" xfId="0" applyFont="1" applyFill="1" applyBorder="1" applyAlignment="1" applyProtection="1">
      <alignment horizontal="left"/>
      <protection locked="0"/>
    </xf>
    <xf numFmtId="3" fontId="24" fillId="2" borderId="1" xfId="2" applyNumberFormat="1" applyFont="1" applyFill="1" applyBorder="1" applyAlignment="1" applyProtection="1">
      <alignment horizontal="left"/>
      <protection locked="0"/>
    </xf>
    <xf numFmtId="3" fontId="21" fillId="2" borderId="1" xfId="0" applyNumberFormat="1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left" vertical="center" wrapText="1"/>
    </xf>
    <xf numFmtId="9" fontId="23" fillId="2" borderId="1" xfId="4" applyFont="1" applyFill="1" applyBorder="1" applyAlignment="1" applyProtection="1">
      <alignment horizontal="left" vertical="center" wrapText="1"/>
    </xf>
    <xf numFmtId="8" fontId="23" fillId="2" borderId="1" xfId="0" applyNumberFormat="1" applyFont="1" applyFill="1" applyBorder="1" applyAlignment="1">
      <alignment horizontal="left" vertical="center" wrapText="1"/>
    </xf>
    <xf numFmtId="8" fontId="23" fillId="2" borderId="0" xfId="0" applyNumberFormat="1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14" fontId="12" fillId="2" borderId="1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wrapText="1"/>
    </xf>
    <xf numFmtId="0" fontId="13" fillId="2" borderId="0" xfId="0" applyFont="1" applyFill="1"/>
    <xf numFmtId="0" fontId="18" fillId="2" borderId="0" xfId="0" applyFont="1" applyFill="1" applyAlignment="1">
      <alignment horizontal="center" wrapText="1"/>
    </xf>
    <xf numFmtId="0" fontId="18" fillId="3" borderId="1" xfId="0" applyFont="1" applyFill="1" applyBorder="1"/>
    <xf numFmtId="0" fontId="27" fillId="3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/>
    </xf>
    <xf numFmtId="0" fontId="27" fillId="3" borderId="0" xfId="0" applyFont="1" applyFill="1" applyAlignment="1">
      <alignment horizontal="center" wrapText="1"/>
    </xf>
    <xf numFmtId="0" fontId="11" fillId="0" borderId="1" xfId="0" applyFont="1" applyBorder="1"/>
    <xf numFmtId="16" fontId="11" fillId="0" borderId="1" xfId="0" applyNumberFormat="1" applyFont="1" applyBorder="1"/>
    <xf numFmtId="0" fontId="35" fillId="0" borderId="0" xfId="0" applyFont="1"/>
    <xf numFmtId="8" fontId="23" fillId="3" borderId="1" xfId="0" applyNumberFormat="1" applyFont="1" applyFill="1" applyBorder="1" applyAlignment="1">
      <alignment horizontal="left" vertical="center" wrapText="1"/>
    </xf>
    <xf numFmtId="164" fontId="24" fillId="3" borderId="1" xfId="0" applyNumberFormat="1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top"/>
    </xf>
    <xf numFmtId="0" fontId="19" fillId="0" borderId="0" xfId="0" applyFont="1"/>
    <xf numFmtId="0" fontId="15" fillId="0" borderId="0" xfId="0" applyFont="1"/>
    <xf numFmtId="2" fontId="24" fillId="2" borderId="0" xfId="0" applyNumberFormat="1" applyFont="1" applyFill="1" applyAlignment="1">
      <alignment horizontal="left"/>
    </xf>
    <xf numFmtId="3" fontId="24" fillId="2" borderId="1" xfId="0" applyNumberFormat="1" applyFont="1" applyFill="1" applyBorder="1" applyAlignment="1" applyProtection="1">
      <alignment horizontal="left"/>
      <protection locked="0"/>
    </xf>
    <xf numFmtId="14" fontId="24" fillId="2" borderId="1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/>
    <xf numFmtId="4" fontId="21" fillId="0" borderId="0" xfId="0" applyNumberFormat="1" applyFont="1" applyAlignment="1">
      <alignment horizontal="left" vertical="center" wrapText="1"/>
    </xf>
    <xf numFmtId="8" fontId="23" fillId="0" borderId="0" xfId="0" applyNumberFormat="1" applyFont="1" applyAlignment="1">
      <alignment horizontal="left" vertical="center" wrapText="1"/>
    </xf>
    <xf numFmtId="0" fontId="8" fillId="4" borderId="1" xfId="0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21" fillId="4" borderId="1" xfId="0" applyFont="1" applyFill="1" applyBorder="1"/>
    <xf numFmtId="0" fontId="24" fillId="4" borderId="1" xfId="0" applyFont="1" applyFill="1" applyBorder="1"/>
    <xf numFmtId="0" fontId="27" fillId="2" borderId="13" xfId="0" applyFont="1" applyFill="1" applyBorder="1" applyAlignment="1">
      <alignment horizontal="left" vertical="center" wrapText="1"/>
    </xf>
    <xf numFmtId="0" fontId="27" fillId="2" borderId="36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14" fontId="18" fillId="2" borderId="1" xfId="0" applyNumberFormat="1" applyFont="1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27" fillId="2" borderId="32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left" vertical="center"/>
    </xf>
    <xf numFmtId="0" fontId="27" fillId="2" borderId="3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/>
      <protection locked="0"/>
    </xf>
    <xf numFmtId="164" fontId="10" fillId="2" borderId="1" xfId="0" applyNumberFormat="1" applyFont="1" applyFill="1" applyBorder="1" applyAlignment="1" applyProtection="1">
      <alignment horizontal="left"/>
      <protection locked="0"/>
    </xf>
    <xf numFmtId="0" fontId="27" fillId="3" borderId="0" xfId="0" applyFont="1" applyFill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166" fontId="4" fillId="2" borderId="2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0" fontId="32" fillId="2" borderId="6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9" fillId="2" borderId="11" xfId="1" applyFont="1" applyFill="1" applyBorder="1" applyAlignment="1" applyProtection="1">
      <alignment horizontal="center" vertical="center" wrapText="1"/>
      <protection locked="0"/>
    </xf>
    <xf numFmtId="0" fontId="29" fillId="2" borderId="8" xfId="1" applyFont="1" applyFill="1" applyBorder="1" applyAlignment="1" applyProtection="1">
      <alignment horizontal="center" vertical="center" wrapText="1"/>
      <protection locked="0"/>
    </xf>
    <xf numFmtId="0" fontId="29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9" fillId="2" borderId="2" xfId="1" applyFont="1" applyFill="1" applyBorder="1" applyAlignment="1" applyProtection="1">
      <alignment horizontal="left" vertical="center" wrapText="1"/>
    </xf>
    <xf numFmtId="0" fontId="29" fillId="2" borderId="1" xfId="1" applyFont="1" applyFill="1" applyBorder="1" applyAlignment="1" applyProtection="1">
      <alignment horizontal="left" vertical="center" wrapText="1"/>
    </xf>
    <xf numFmtId="0" fontId="2" fillId="2" borderId="37" xfId="0" quotePrefix="1" applyFont="1" applyFill="1" applyBorder="1" applyAlignment="1" applyProtection="1">
      <alignment horizontal="left" vertical="center" wrapText="1"/>
      <protection locked="0"/>
    </xf>
    <xf numFmtId="0" fontId="12" fillId="2" borderId="38" xfId="0" applyFont="1" applyFill="1" applyBorder="1" applyAlignment="1" applyProtection="1">
      <alignment horizontal="left" vertical="center" wrapText="1"/>
      <protection locked="0"/>
    </xf>
    <xf numFmtId="0" fontId="12" fillId="2" borderId="39" xfId="0" applyFont="1" applyFill="1" applyBorder="1" applyAlignment="1" applyProtection="1">
      <alignment horizontal="left" vertical="center" wrapText="1"/>
      <protection locked="0"/>
    </xf>
    <xf numFmtId="49" fontId="2" fillId="2" borderId="17" xfId="0" quotePrefix="1" applyNumberFormat="1" applyFont="1" applyFill="1" applyBorder="1" applyAlignment="1" applyProtection="1">
      <alignment horizontal="left" vertical="center" wrapText="1"/>
      <protection locked="0"/>
    </xf>
    <xf numFmtId="49" fontId="12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6" xfId="1" quotePrefix="1" applyFill="1" applyBorder="1" applyAlignment="1" applyProtection="1">
      <alignment vertical="center"/>
      <protection locked="0"/>
    </xf>
    <xf numFmtId="0" fontId="12" fillId="0" borderId="26" xfId="0" quotePrefix="1" applyFont="1" applyBorder="1" applyAlignment="1" applyProtection="1">
      <alignment vertical="center"/>
      <protection locked="0"/>
    </xf>
    <xf numFmtId="0" fontId="12" fillId="0" borderId="27" xfId="0" quotePrefix="1" applyFont="1" applyBorder="1" applyAlignment="1" applyProtection="1">
      <alignment vertical="center"/>
      <protection locked="0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" fillId="2" borderId="42" xfId="0" quotePrefix="1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49" fontId="2" fillId="2" borderId="33" xfId="0" quotePrefix="1" applyNumberFormat="1" applyFont="1" applyFill="1" applyBorder="1" applyAlignment="1" applyProtection="1">
      <alignment horizontal="left" vertical="center" wrapText="1"/>
      <protection locked="0"/>
    </xf>
    <xf numFmtId="49" fontId="12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 applyProtection="1">
      <alignment horizontal="left" vertical="center" wrapText="1" indent="2"/>
      <protection locked="0"/>
    </xf>
    <xf numFmtId="166" fontId="12" fillId="2" borderId="20" xfId="0" applyNumberFormat="1" applyFont="1" applyFill="1" applyBorder="1" applyAlignment="1" applyProtection="1">
      <alignment horizontal="left" vertical="center" wrapText="1" indent="2"/>
      <protection locked="0"/>
    </xf>
    <xf numFmtId="166" fontId="12" fillId="2" borderId="1" xfId="0" applyNumberFormat="1" applyFont="1" applyFill="1" applyBorder="1" applyAlignment="1">
      <alignment horizontal="left" vertical="center" wrapText="1" indent="2"/>
    </xf>
    <xf numFmtId="166" fontId="12" fillId="2" borderId="20" xfId="0" applyNumberFormat="1" applyFont="1" applyFill="1" applyBorder="1" applyAlignment="1">
      <alignment horizontal="left" vertical="center" wrapText="1" indent="2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166" fontId="34" fillId="2" borderId="40" xfId="0" applyNumberFormat="1" applyFont="1" applyFill="1" applyBorder="1" applyAlignment="1">
      <alignment horizontal="center" vertical="center" wrapText="1"/>
    </xf>
    <xf numFmtId="166" fontId="34" fillId="2" borderId="4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</cellXfs>
  <cellStyles count="6">
    <cellStyle name="Hyperlink" xfId="1" builtinId="8"/>
    <cellStyle name="Hyperlink 2" xfId="5" xr:uid="{0B547327-8D3E-48B7-B74A-E88115BBEF17}"/>
    <cellStyle name="Komma" xfId="2" builtinId="3"/>
    <cellStyle name="Procent" xfId="4" builtinId="5"/>
    <cellStyle name="Standaard" xfId="0" builtinId="0"/>
    <cellStyle name="Valuta" xfId="3" builtinId="4"/>
  </cellStyles>
  <dxfs count="21">
    <dxf>
      <fill>
        <patternFill>
          <bgColor rgb="FFFFFF99"/>
        </patternFill>
      </fill>
    </dxf>
    <dxf>
      <font>
        <b val="0"/>
        <i val="0"/>
        <color theme="0" tint="-0.499984740745262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FFFF99"/>
        </patternFill>
      </fill>
    </dxf>
    <dxf>
      <fill>
        <patternFill>
          <bgColor rgb="FF99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5050"/>
      <color rgb="FF0000FF"/>
      <color rgb="FF99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BEHEER!$B$68" noThreeD="1"/>
</file>

<file path=xl/ctrlProps/ctrlProp10.xml><?xml version="1.0" encoding="utf-8"?>
<formControlPr xmlns="http://schemas.microsoft.com/office/spreadsheetml/2009/9/main" objectType="CheckBox" fmlaLink="BEHEER!$B$92" noThreeD="1"/>
</file>

<file path=xl/ctrlProps/ctrlProp11.xml><?xml version="1.0" encoding="utf-8"?>
<formControlPr xmlns="http://schemas.microsoft.com/office/spreadsheetml/2009/9/main" objectType="CheckBox" fmlaLink="BEHEER!$B$93" noThreeD="1"/>
</file>

<file path=xl/ctrlProps/ctrlProp2.xml><?xml version="1.0" encoding="utf-8"?>
<formControlPr xmlns="http://schemas.microsoft.com/office/spreadsheetml/2009/9/main" objectType="CheckBox" fmlaLink="BEHEER!#REF!" noThreeD="1"/>
</file>

<file path=xl/ctrlProps/ctrlProp3.xml><?xml version="1.0" encoding="utf-8"?>
<formControlPr xmlns="http://schemas.microsoft.com/office/spreadsheetml/2009/9/main" objectType="CheckBox" fmlaLink="BEHEER!$B$68" noThreeD="1"/>
</file>

<file path=xl/ctrlProps/ctrlProp4.xml><?xml version="1.0" encoding="utf-8"?>
<formControlPr xmlns="http://schemas.microsoft.com/office/spreadsheetml/2009/9/main" objectType="CheckBox" fmlaLink="BEHEER!$B$69" noThreeD="1"/>
</file>

<file path=xl/ctrlProps/ctrlProp5.xml><?xml version="1.0" encoding="utf-8"?>
<formControlPr xmlns="http://schemas.microsoft.com/office/spreadsheetml/2009/9/main" objectType="CheckBox" fmlaLink="BEHEER!$B$39" noThreeD="1"/>
</file>

<file path=xl/ctrlProps/ctrlProp6.xml><?xml version="1.0" encoding="utf-8"?>
<formControlPr xmlns="http://schemas.microsoft.com/office/spreadsheetml/2009/9/main" objectType="CheckBox" fmlaLink="BEHEER!$B$40" noThreeD="1"/>
</file>

<file path=xl/ctrlProps/ctrlProp7.xml><?xml version="1.0" encoding="utf-8"?>
<formControlPr xmlns="http://schemas.microsoft.com/office/spreadsheetml/2009/9/main" objectType="CheckBox" fmlaLink="BEHEER!$B$68" noThreeD="1"/>
</file>

<file path=xl/ctrlProps/ctrlProp8.xml><?xml version="1.0" encoding="utf-8"?>
<formControlPr xmlns="http://schemas.microsoft.com/office/spreadsheetml/2009/9/main" objectType="CheckBox" fmlaLink="BEHEER!#REF!" noThreeD="1"/>
</file>

<file path=xl/ctrlProps/ctrlProp9.xml><?xml version="1.0" encoding="utf-8"?>
<formControlPr xmlns="http://schemas.microsoft.com/office/spreadsheetml/2009/9/main" objectType="CheckBox" fmlaLink="BEHEER!$B$67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16</xdr:row>
          <xdr:rowOff>0</xdr:rowOff>
        </xdr:from>
        <xdr:to>
          <xdr:col>3</xdr:col>
          <xdr:colOff>342900</xdr:colOff>
          <xdr:row>17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16</xdr:row>
          <xdr:rowOff>0</xdr:rowOff>
        </xdr:from>
        <xdr:to>
          <xdr:col>3</xdr:col>
          <xdr:colOff>342900</xdr:colOff>
          <xdr:row>17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16</xdr:row>
          <xdr:rowOff>0</xdr:rowOff>
        </xdr:from>
        <xdr:to>
          <xdr:col>3</xdr:col>
          <xdr:colOff>342900</xdr:colOff>
          <xdr:row>17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16</xdr:row>
          <xdr:rowOff>419100</xdr:rowOff>
        </xdr:from>
        <xdr:to>
          <xdr:col>3</xdr:col>
          <xdr:colOff>342900</xdr:colOff>
          <xdr:row>18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</xdr:row>
          <xdr:rowOff>12700</xdr:rowOff>
        </xdr:from>
        <xdr:to>
          <xdr:col>1</xdr:col>
          <xdr:colOff>533400</xdr:colOff>
          <xdr:row>3</xdr:row>
          <xdr:rowOff>12700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2</xdr:row>
          <xdr:rowOff>298450</xdr:rowOff>
        </xdr:from>
        <xdr:to>
          <xdr:col>1</xdr:col>
          <xdr:colOff>533400</xdr:colOff>
          <xdr:row>3</xdr:row>
          <xdr:rowOff>298450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15</xdr:row>
          <xdr:rowOff>0</xdr:rowOff>
        </xdr:from>
        <xdr:to>
          <xdr:col>3</xdr:col>
          <xdr:colOff>342900</xdr:colOff>
          <xdr:row>16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15</xdr:row>
          <xdr:rowOff>0</xdr:rowOff>
        </xdr:from>
        <xdr:to>
          <xdr:col>3</xdr:col>
          <xdr:colOff>342900</xdr:colOff>
          <xdr:row>16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15</xdr:row>
          <xdr:rowOff>0</xdr:rowOff>
        </xdr:from>
        <xdr:to>
          <xdr:col>3</xdr:col>
          <xdr:colOff>342900</xdr:colOff>
          <xdr:row>16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6</xdr:row>
          <xdr:rowOff>69850</xdr:rowOff>
        </xdr:from>
        <xdr:to>
          <xdr:col>1</xdr:col>
          <xdr:colOff>666750</xdr:colOff>
          <xdr:row>6</xdr:row>
          <xdr:rowOff>209550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6</xdr:row>
          <xdr:rowOff>247650</xdr:rowOff>
        </xdr:from>
        <xdr:to>
          <xdr:col>1</xdr:col>
          <xdr:colOff>666750</xdr:colOff>
          <xdr:row>6</xdr:row>
          <xdr:rowOff>438150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cz.nl/prestaties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mailto:rz.huisartsen@cz.nl?subject=Aanvraag-/wijzigingsformulier%20Praktijkmanagement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29"/>
  <sheetViews>
    <sheetView tabSelected="1" workbookViewId="0">
      <selection activeCell="B5" sqref="B5:D5"/>
    </sheetView>
  </sheetViews>
  <sheetFormatPr defaultColWidth="9.1796875" defaultRowHeight="25.5" customHeight="1" x14ac:dyDescent="0.25"/>
  <cols>
    <col min="1" max="1" width="40.453125" style="1" bestFit="1" customWidth="1"/>
    <col min="2" max="2" width="10.81640625" style="1" bestFit="1" customWidth="1"/>
    <col min="3" max="3" width="14.54296875" style="1" bestFit="1" customWidth="1"/>
    <col min="4" max="4" width="32" style="1" bestFit="1" customWidth="1"/>
    <col min="5" max="26" width="9.1796875" style="1"/>
    <col min="27" max="27" width="16.1796875" style="1" bestFit="1" customWidth="1"/>
    <col min="28" max="16384" width="9.1796875" style="1"/>
  </cols>
  <sheetData>
    <row r="1" spans="1:27" ht="25.5" customHeight="1" x14ac:dyDescent="0.25">
      <c r="A1" s="121" t="str">
        <f>CONCATENATE("Aanvraag-/wijzigingsformulier ",Aanvraagformulier," ",Jaar)</f>
        <v>Aanvraag-/wijzigingsformulier Praktijkmanager Wijk 2024</v>
      </c>
      <c r="B1" s="121"/>
      <c r="C1" s="121"/>
      <c r="D1" s="121"/>
      <c r="AA1" s="27" t="s">
        <v>38</v>
      </c>
    </row>
    <row r="2" spans="1:27" ht="25.5" customHeight="1" thickBot="1" x14ac:dyDescent="0.3">
      <c r="A2" s="122" t="s">
        <v>97</v>
      </c>
      <c r="B2" s="123"/>
      <c r="C2" s="123"/>
      <c r="D2" s="123"/>
      <c r="AA2" s="27"/>
    </row>
    <row r="3" spans="1:27" ht="25.5" customHeight="1" x14ac:dyDescent="0.25">
      <c r="A3" s="3" t="s">
        <v>0</v>
      </c>
      <c r="B3" s="5"/>
      <c r="C3" s="146" t="s">
        <v>89</v>
      </c>
      <c r="D3" s="147"/>
      <c r="AA3" s="83" t="s">
        <v>94</v>
      </c>
    </row>
    <row r="4" spans="1:27" ht="25.5" customHeight="1" x14ac:dyDescent="0.25">
      <c r="A4" s="4"/>
      <c r="B4" s="5"/>
      <c r="C4" s="146" t="s">
        <v>90</v>
      </c>
      <c r="D4" s="147"/>
    </row>
    <row r="5" spans="1:27" ht="25.5" customHeight="1" x14ac:dyDescent="0.25">
      <c r="A5" s="45" t="s">
        <v>69</v>
      </c>
      <c r="B5" s="156"/>
      <c r="C5" s="156"/>
      <c r="D5" s="157"/>
    </row>
    <row r="6" spans="1:27" ht="25.5" customHeight="1" x14ac:dyDescent="0.25">
      <c r="A6" s="46" t="s">
        <v>1</v>
      </c>
      <c r="B6" s="158" t="str">
        <f>BEHEER!C108</f>
        <v/>
      </c>
      <c r="C6" s="158"/>
      <c r="D6" s="159"/>
    </row>
    <row r="7" spans="1:27" ht="39.65" customHeight="1" x14ac:dyDescent="0.25">
      <c r="A7" s="46" t="str">
        <f>IF(BEHEER!B40,"Zijn er per datum wijziging praktijken die niet meer deelnemen?","")</f>
        <v/>
      </c>
      <c r="B7" s="109" t="str">
        <f>IF(BEHEER!B40,"ja
nee","")</f>
        <v/>
      </c>
      <c r="C7" s="163" t="str">
        <f>IF(AND(BEHEER!B92,BEHEER!B40),"Vul gegevens niet meer deelnemende huisartsenpraktijken op tabblad GESTOPTE PRAKTIJKEN","")</f>
        <v/>
      </c>
      <c r="D7" s="164"/>
    </row>
    <row r="8" spans="1:27" ht="25.5" customHeight="1" x14ac:dyDescent="0.25">
      <c r="A8" s="90" t="s">
        <v>106</v>
      </c>
      <c r="B8" s="148"/>
      <c r="C8" s="149"/>
      <c r="D8" s="150"/>
    </row>
    <row r="9" spans="1:27" ht="25.5" customHeight="1" x14ac:dyDescent="0.25">
      <c r="A9" s="98" t="s">
        <v>62</v>
      </c>
      <c r="B9" s="151"/>
      <c r="C9" s="152"/>
      <c r="D9" s="153"/>
    </row>
    <row r="10" spans="1:27" ht="25.5" customHeight="1" x14ac:dyDescent="0.25">
      <c r="A10" s="91" t="s">
        <v>96</v>
      </c>
      <c r="B10" s="131"/>
      <c r="C10" s="132"/>
      <c r="D10" s="133"/>
    </row>
    <row r="11" spans="1:27" ht="25.5" customHeight="1" x14ac:dyDescent="0.25">
      <c r="A11" s="99" t="s">
        <v>73</v>
      </c>
      <c r="B11" s="134"/>
      <c r="C11" s="135"/>
      <c r="D11" s="136"/>
    </row>
    <row r="12" spans="1:27" ht="25.5" customHeight="1" thickBot="1" x14ac:dyDescent="0.3">
      <c r="A12" s="100" t="s">
        <v>74</v>
      </c>
      <c r="B12" s="137"/>
      <c r="C12" s="138"/>
      <c r="D12" s="139"/>
    </row>
    <row r="13" spans="1:27" ht="37.5" customHeight="1" thickBot="1" x14ac:dyDescent="0.3">
      <c r="A13" s="160" t="s">
        <v>75</v>
      </c>
      <c r="B13" s="161"/>
      <c r="C13" s="161"/>
      <c r="D13" s="162"/>
    </row>
    <row r="14" spans="1:27" ht="25.5" customHeight="1" x14ac:dyDescent="0.25">
      <c r="A14" s="154" t="str">
        <f>CONCATENATE("Totaal aantal patiënten (ION)",IF(AND(D14&gt;0,D14&lt;10000),"  * * * MINIMAAL 10.000 * * *",""))</f>
        <v>Totaal aantal patiënten (ION)</v>
      </c>
      <c r="B14" s="155"/>
      <c r="C14" s="155"/>
      <c r="D14" s="14">
        <f>SUM(DEELNEMERSLIJST!E:E)</f>
        <v>0</v>
      </c>
    </row>
    <row r="15" spans="1:27" ht="25.5" customHeight="1" x14ac:dyDescent="0.25">
      <c r="A15" s="127" t="s">
        <v>92</v>
      </c>
      <c r="B15" s="128"/>
      <c r="C15" s="128"/>
      <c r="D15" s="15"/>
    </row>
    <row r="16" spans="1:27" ht="25.5" customHeight="1" x14ac:dyDescent="0.25">
      <c r="A16" s="127" t="s">
        <v>93</v>
      </c>
      <c r="B16" s="128"/>
      <c r="C16" s="128"/>
      <c r="D16" s="2" t="str">
        <f>"      JA"</f>
        <v xml:space="preserve">      JA</v>
      </c>
    </row>
    <row r="17" spans="1:4" ht="25.5" customHeight="1" x14ac:dyDescent="0.25">
      <c r="A17" s="127" t="s">
        <v>5</v>
      </c>
      <c r="B17" s="128"/>
      <c r="C17" s="128"/>
      <c r="D17" s="2" t="str">
        <f>CONCATENATE("      ","JA")</f>
        <v xml:space="preserve">      JA</v>
      </c>
    </row>
    <row r="18" spans="1:4" ht="25.5" customHeight="1" x14ac:dyDescent="0.25">
      <c r="A18" s="129" t="s">
        <v>105</v>
      </c>
      <c r="B18" s="130"/>
      <c r="C18" s="130"/>
      <c r="D18" s="2" t="str">
        <f>CONCATENATE("      ","JA")</f>
        <v xml:space="preserve">      JA</v>
      </c>
    </row>
    <row r="19" spans="1:4" ht="25.5" customHeight="1" thickBot="1" x14ac:dyDescent="0.3">
      <c r="A19" s="143" t="s">
        <v>29</v>
      </c>
      <c r="B19" s="144"/>
      <c r="C19" s="145"/>
      <c r="D19" s="16" t="str">
        <f>IF(BEHEER!B25,BEHEER!B23,BEHEER!B26)</f>
        <v>Het formulier is niet volledig ingevuld.</v>
      </c>
    </row>
    <row r="20" spans="1:4" ht="25.5" customHeight="1" x14ac:dyDescent="0.25">
      <c r="A20" s="140" t="s">
        <v>14</v>
      </c>
      <c r="B20" s="141"/>
      <c r="C20" s="141"/>
      <c r="D20" s="142"/>
    </row>
    <row r="21" spans="1:4" ht="22" customHeight="1" thickBot="1" x14ac:dyDescent="0.3">
      <c r="A21" s="124" t="s">
        <v>26</v>
      </c>
      <c r="B21" s="125"/>
      <c r="C21" s="125"/>
      <c r="D21" s="126"/>
    </row>
    <row r="22" spans="1:4" ht="25.5" customHeight="1" x14ac:dyDescent="0.25">
      <c r="A22" s="119" t="str">
        <f>IF(BEHEER!B25,BEHEER!A100,"")</f>
        <v/>
      </c>
      <c r="B22" s="119"/>
      <c r="C22" s="119"/>
      <c r="D22" s="119"/>
    </row>
    <row r="23" spans="1:4" ht="25.5" customHeight="1" x14ac:dyDescent="0.25">
      <c r="A23" s="120"/>
      <c r="B23" s="120"/>
      <c r="C23" s="120"/>
      <c r="D23" s="120"/>
    </row>
    <row r="24" spans="1:4" ht="25.5" customHeight="1" x14ac:dyDescent="0.25">
      <c r="A24" s="120"/>
      <c r="B24" s="120"/>
      <c r="C24" s="120"/>
      <c r="D24" s="120"/>
    </row>
    <row r="25" spans="1:4" ht="25.5" customHeight="1" x14ac:dyDescent="0.25">
      <c r="A25" s="120"/>
      <c r="B25" s="120"/>
      <c r="C25" s="120"/>
      <c r="D25" s="120"/>
    </row>
    <row r="26" spans="1:4" ht="25.5" customHeight="1" x14ac:dyDescent="0.25">
      <c r="A26" s="120"/>
      <c r="B26" s="120"/>
      <c r="C26" s="120"/>
      <c r="D26" s="120"/>
    </row>
    <row r="27" spans="1:4" ht="25.5" customHeight="1" x14ac:dyDescent="0.25">
      <c r="A27" s="120"/>
      <c r="B27" s="120"/>
      <c r="C27" s="120"/>
      <c r="D27" s="120"/>
    </row>
    <row r="28" spans="1:4" ht="25.5" customHeight="1" x14ac:dyDescent="0.25">
      <c r="A28" s="120"/>
      <c r="B28" s="120"/>
      <c r="C28" s="120"/>
      <c r="D28" s="120"/>
    </row>
    <row r="29" spans="1:4" ht="25.5" customHeight="1" x14ac:dyDescent="0.25">
      <c r="A29" s="120"/>
      <c r="B29" s="120"/>
      <c r="C29" s="120"/>
      <c r="D29" s="120"/>
    </row>
  </sheetData>
  <sheetProtection algorithmName="SHA-512" hashValue="L1uttErE44uB+lBnBTfPlRVlHHLKRPyx1pHK6Xazb6f8gAin1ieno40F0d6oXBccD+9uef9GWhorLvMj2cNKrA==" saltValue="//GR1yAw1Cp+6Vr64SBX4w==" spinCount="100000" sheet="1" objects="1" scenarios="1" formatCells="0" selectLockedCells="1"/>
  <mergeCells count="22">
    <mergeCell ref="A14:C14"/>
    <mergeCell ref="A15:C15"/>
    <mergeCell ref="B5:D5"/>
    <mergeCell ref="B6:D6"/>
    <mergeCell ref="A13:D13"/>
    <mergeCell ref="C7:D7"/>
    <mergeCell ref="A22:D29"/>
    <mergeCell ref="A1:D1"/>
    <mergeCell ref="A2:D2"/>
    <mergeCell ref="A21:D21"/>
    <mergeCell ref="A17:C17"/>
    <mergeCell ref="A18:C18"/>
    <mergeCell ref="B10:D10"/>
    <mergeCell ref="B11:D11"/>
    <mergeCell ref="B12:D12"/>
    <mergeCell ref="A20:D20"/>
    <mergeCell ref="A19:C19"/>
    <mergeCell ref="A16:C16"/>
    <mergeCell ref="C3:D3"/>
    <mergeCell ref="B8:D8"/>
    <mergeCell ref="B9:D9"/>
    <mergeCell ref="C4:D4"/>
  </mergeCells>
  <conditionalFormatting sqref="B8:D12">
    <cfRule type="containsBlanks" dxfId="8" priority="3" stopIfTrue="1">
      <formula>LEN(TRIM(B8))=0</formula>
    </cfRule>
    <cfRule type="expression" dxfId="7" priority="4">
      <formula>LEN(B8)&lt;3</formula>
    </cfRule>
  </conditionalFormatting>
  <conditionalFormatting sqref="D14">
    <cfRule type="expression" dxfId="5" priority="6">
      <formula>AND($D$14&gt;0,$D$14&lt;10000)</formula>
    </cfRule>
  </conditionalFormatting>
  <conditionalFormatting sqref="D15">
    <cfRule type="expression" dxfId="4" priority="27">
      <formula>$D$15=""</formula>
    </cfRule>
  </conditionalFormatting>
  <dataValidations count="1">
    <dataValidation type="decimal" operator="greaterThanOrEqual" allowBlank="1" showInputMessage="1" showErrorMessage="1" sqref="D14" xr:uid="{0765F9AC-B1E2-4CD7-B375-00EF6CB454AB}">
      <formula1>0</formula1>
    </dataValidation>
  </dataValidations>
  <hyperlinks>
    <hyperlink ref="A21:D21" r:id="rId1" display="rz.huisartsen@cz.nl" xr:uid="{00000000-0004-0000-0000-000000000000}"/>
    <hyperlink ref="A18:C18" r:id="rId2" display="De aanvrager heeft kennis genomen van de voorwaarden." xr:uid="{186FEB00-9266-4DCB-81B6-EC56D32A2408}"/>
  </hyperlinks>
  <printOptions horizontalCentered="1"/>
  <pageMargins left="0.39370078740157483" right="0.39370078740157483" top="0.59055118110236227" bottom="0.39370078740157483" header="0.19685039370078741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5" r:id="rId6" name="Check Box 201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16</xdr:row>
                    <xdr:rowOff>0</xdr:rowOff>
                  </from>
                  <to>
                    <xdr:col>3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" name="Check Box 206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16</xdr:row>
                    <xdr:rowOff>0</xdr:rowOff>
                  </from>
                  <to>
                    <xdr:col>3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8" name="Check Box 207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16</xdr:row>
                    <xdr:rowOff>0</xdr:rowOff>
                  </from>
                  <to>
                    <xdr:col>3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" name="Check Box 208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16</xdr:row>
                    <xdr:rowOff>419100</xdr:rowOff>
                  </from>
                  <to>
                    <xdr:col>3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0" name="Check Box 249">
              <controlPr locked="0" defaultSize="0" autoFill="0" autoLine="0" autoPict="0">
                <anchor moveWithCells="1">
                  <from>
                    <xdr:col>1</xdr:col>
                    <xdr:colOff>203200</xdr:colOff>
                    <xdr:row>2</xdr:row>
                    <xdr:rowOff>12700</xdr:rowOff>
                  </from>
                  <to>
                    <xdr:col>1</xdr:col>
                    <xdr:colOff>533400</xdr:colOff>
                    <xdr:row>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1" name="Check Box 250">
              <controlPr locked="0" defaultSize="0" autoFill="0" autoLine="0" autoPict="0">
                <anchor moveWithCells="1">
                  <from>
                    <xdr:col>1</xdr:col>
                    <xdr:colOff>203200</xdr:colOff>
                    <xdr:row>2</xdr:row>
                    <xdr:rowOff>298450</xdr:rowOff>
                  </from>
                  <to>
                    <xdr:col>1</xdr:col>
                    <xdr:colOff>533400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" name="Check Box 260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15</xdr:row>
                    <xdr:rowOff>0</xdr:rowOff>
                  </from>
                  <to>
                    <xdr:col>3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3" name="Check Box 261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15</xdr:row>
                    <xdr:rowOff>0</xdr:rowOff>
                  </from>
                  <to>
                    <xdr:col>3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" name="Check Box 262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15</xdr:row>
                    <xdr:rowOff>0</xdr:rowOff>
                  </from>
                  <to>
                    <xdr:col>3</xdr:col>
                    <xdr:colOff>342900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5" name="Check Box 263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6</xdr:row>
                    <xdr:rowOff>69850</xdr:rowOff>
                  </from>
                  <to>
                    <xdr:col>1</xdr:col>
                    <xdr:colOff>666750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6" name="Check Box 264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6</xdr:row>
                    <xdr:rowOff>247650</xdr:rowOff>
                  </from>
                  <to>
                    <xdr:col>1</xdr:col>
                    <xdr:colOff>666750</xdr:colOff>
                    <xdr:row>6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978B4F58-6849-4321-878B-FD939230A0CF}">
            <xm:f>BEHEER!$B$61="groen"</xm:f>
            <x14:dxf>
              <fill>
                <patternFill>
                  <bgColor rgb="FF99FF66"/>
                </patternFill>
              </fill>
            </x14:dxf>
          </x14:cfRule>
          <xm:sqref>A22</xm:sqref>
        </x14:conditionalFormatting>
        <x14:conditionalFormatting xmlns:xm="http://schemas.microsoft.com/office/excel/2006/main">
          <x14:cfRule type="expression" priority="5" id="{8F15B670-5C09-4434-B171-F354E2D1C6E0}">
            <xm:f>NOT(BEHEER!$B$35)</xm:f>
            <x14:dxf>
              <fill>
                <patternFill>
                  <bgColor rgb="FFFFFF99"/>
                </patternFill>
              </fill>
            </x14:dxf>
          </x14:cfRule>
          <xm:sqref>A13:D13</xm:sqref>
        </x14:conditionalFormatting>
        <x14:conditionalFormatting xmlns:xm="http://schemas.microsoft.com/office/excel/2006/main">
          <x14:cfRule type="expression" priority="37" id="{7C60A283-EB28-4CC8-A9DE-F3AFCF60CBB0}">
            <xm:f>BEHEER!$B$61="groen"</xm:f>
            <x14:dxf>
              <fill>
                <patternFill>
                  <bgColor rgb="FF99FF66"/>
                </patternFill>
              </fill>
            </x14:dxf>
          </x14:cfRule>
          <xm:sqref>A20:D21</xm:sqref>
        </x14:conditionalFormatting>
        <x14:conditionalFormatting xmlns:xm="http://schemas.microsoft.com/office/excel/2006/main">
          <x14:cfRule type="expression" priority="2" id="{1C24A8AC-845F-4EA3-A244-302731F53AFC}">
            <xm:f>AND(BEHEER!$B$92,BEHEER!$B$93)</xm:f>
            <x14:dxf>
              <fill>
                <patternFill>
                  <bgColor rgb="FFFF5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15" id="{F8361ED4-9FE9-4E65-BB30-E50C1CB33213}">
            <xm:f>(BEHEER!$B$42="rood")</xm:f>
            <x14:dxf>
              <fill>
                <patternFill>
                  <bgColor rgb="FFFF5050"/>
                </patternFill>
              </fill>
            </x14:dxf>
          </x14:cfRule>
          <x14:cfRule type="expression" priority="16" id="{9077D041-68C2-444A-BA8A-C03B834E2E0B}">
            <xm:f>BEHEER!$B$42="geel"</xm:f>
            <x14:dxf>
              <fill>
                <patternFill>
                  <bgColor rgb="FFFFFF99"/>
                </patternFill>
              </fill>
            </x14:dxf>
          </x14:cfRule>
          <xm:sqref>B3:C4</xm:sqref>
        </x14:conditionalFormatting>
        <x14:conditionalFormatting xmlns:xm="http://schemas.microsoft.com/office/excel/2006/main">
          <x14:cfRule type="expression" priority="7" id="{C3D3FFD7-7A6F-4F6D-9CAE-562C57CF30CD}">
            <xm:f>NOT(BEHEER!$B$37)</xm:f>
            <x14:dxf>
              <fill>
                <patternFill>
                  <bgColor rgb="FFFFFF99"/>
                </patternFill>
              </fill>
            </x14:dxf>
          </x14:cfRule>
          <xm:sqref>B5:D5</xm:sqref>
        </x14:conditionalFormatting>
        <x14:conditionalFormatting xmlns:xm="http://schemas.microsoft.com/office/excel/2006/main">
          <x14:cfRule type="expression" priority="1" id="{D74F9779-2C61-4DEF-BEAB-4B0216D12391}">
            <xm:f>AND(BEHEER!$B$92,BEHEER!$B$40,NOT(BEHEER!$B$90))</xm:f>
            <x14:dxf>
              <fill>
                <patternFill>
                  <bgColor rgb="FFFFFF99"/>
                </patternFill>
              </fill>
            </x14:dxf>
          </x14:cfRule>
          <xm:sqref>C7:D7</xm:sqref>
        </x14:conditionalFormatting>
        <x14:conditionalFormatting xmlns:xm="http://schemas.microsoft.com/office/excel/2006/main">
          <x14:cfRule type="expression" priority="50" id="{215B3D2B-9429-4D85-A2C4-C9F7CD31AD74}">
            <xm:f>NOT(BEHEER!$B$67)</xm:f>
            <x14:dxf>
              <fill>
                <patternFill>
                  <bgColor rgb="FFFFFF99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48" id="{215B3D2B-9429-4D85-A2C4-C9F7CD31AD74}">
            <xm:f>NOT(BEHEER!B68)</xm:f>
            <x14:dxf>
              <fill>
                <patternFill>
                  <bgColor rgb="FFFFFF99"/>
                </patternFill>
              </fill>
            </x14:dxf>
          </x14:cfRule>
          <xm:sqref>D17:D18</xm:sqref>
        </x14:conditionalFormatting>
        <x14:conditionalFormatting xmlns:xm="http://schemas.microsoft.com/office/excel/2006/main">
          <x14:cfRule type="expression" priority="24" id="{50C26F16-A7F8-4641-8391-4F03713C4E4B}">
            <xm:f>BEHEER!$B$25="nee"</xm:f>
            <x14:dxf>
              <font>
                <b val="0"/>
                <i val="0"/>
                <color theme="0" tint="-0.499984740745262"/>
              </font>
            </x14:dxf>
          </x14:cfRule>
          <xm:sqref>D19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decimal" operator="greaterThanOrEqual" allowBlank="1" showErrorMessage="1" errorTitle="Te weinig uren" error="Als de aanvrager één praktijk is, dan moet minimaal 3 uur worden ingezet._x000a_Bij een samenwerkingsverband of rechtspersoon moet minimaal 2 uur PER NORMPRAKTIJK worden ingezet." xr:uid="{4F0F3D8F-AB50-4DBF-B33F-268D76189A84}">
          <x14:formula1>
            <xm:f>BEHEER!B28</xm:f>
          </x14:formula1>
          <xm:sqref>D15</xm:sqref>
        </x14:dataValidation>
        <x14:dataValidation type="date" operator="greaterThanOrEqual" allowBlank="1" showInputMessage="1" showErrorMessage="1" xr:uid="{CAA7A186-DC44-42EE-977B-E7BE62E8B90A}">
          <x14:formula1>
            <xm:f>BEHEER!B9</xm:f>
          </x14:formula1>
          <xm:sqref>B5:D5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A200"/>
  <sheetViews>
    <sheetView workbookViewId="0">
      <selection activeCell="A2" sqref="A2"/>
    </sheetView>
  </sheetViews>
  <sheetFormatPr defaultColWidth="9.1796875" defaultRowHeight="12.5" x14ac:dyDescent="0.25"/>
  <cols>
    <col min="1" max="1" width="16.7265625" style="64" customWidth="1"/>
    <col min="2" max="2" width="24.7265625" style="64" customWidth="1"/>
    <col min="3" max="3" width="16.7265625" style="64" customWidth="1"/>
    <col min="4" max="5" width="24.7265625" style="66" customWidth="1"/>
    <col min="6" max="6" width="16.7265625" style="63" customWidth="1"/>
    <col min="7" max="16384" width="9.1796875" style="63"/>
  </cols>
  <sheetData>
    <row r="1" spans="1:27" ht="13" x14ac:dyDescent="0.3">
      <c r="A1" s="70" t="s">
        <v>32</v>
      </c>
      <c r="B1" s="68" t="s">
        <v>33</v>
      </c>
      <c r="C1" s="68" t="s">
        <v>17</v>
      </c>
      <c r="D1" s="68" t="s">
        <v>30</v>
      </c>
      <c r="E1" s="69" t="s">
        <v>76</v>
      </c>
      <c r="AA1" s="27" t="s">
        <v>38</v>
      </c>
    </row>
    <row r="2" spans="1:27" x14ac:dyDescent="0.25">
      <c r="A2" s="92"/>
      <c r="B2" s="116"/>
      <c r="C2" s="93"/>
      <c r="D2" s="94"/>
      <c r="E2" s="67" t="str">
        <f>IF(C2="","",C2)</f>
        <v/>
      </c>
    </row>
    <row r="3" spans="1:27" x14ac:dyDescent="0.25">
      <c r="A3" s="95"/>
      <c r="B3" s="95"/>
      <c r="C3" s="96"/>
      <c r="D3" s="94"/>
      <c r="E3" s="67" t="str">
        <f t="shared" ref="E3:E66" si="0">IF(C3="","",C3)</f>
        <v/>
      </c>
      <c r="AA3" s="65" t="s">
        <v>39</v>
      </c>
    </row>
    <row r="4" spans="1:27" x14ac:dyDescent="0.25">
      <c r="A4" s="95"/>
      <c r="B4" s="95"/>
      <c r="C4" s="96"/>
      <c r="D4" s="94"/>
      <c r="E4" s="67" t="str">
        <f t="shared" si="0"/>
        <v/>
      </c>
    </row>
    <row r="5" spans="1:27" x14ac:dyDescent="0.25">
      <c r="A5" s="95"/>
      <c r="B5" s="95"/>
      <c r="C5" s="96"/>
      <c r="D5" s="94"/>
      <c r="E5" s="67" t="str">
        <f t="shared" si="0"/>
        <v/>
      </c>
    </row>
    <row r="6" spans="1:27" x14ac:dyDescent="0.25">
      <c r="A6" s="95"/>
      <c r="B6" s="95"/>
      <c r="C6" s="96"/>
      <c r="D6" s="94"/>
      <c r="E6" s="67" t="str">
        <f t="shared" si="0"/>
        <v/>
      </c>
    </row>
    <row r="7" spans="1:27" x14ac:dyDescent="0.25">
      <c r="A7" s="95"/>
      <c r="B7" s="95"/>
      <c r="C7" s="96"/>
      <c r="D7" s="94"/>
      <c r="E7" s="67" t="str">
        <f t="shared" si="0"/>
        <v/>
      </c>
    </row>
    <row r="8" spans="1:27" x14ac:dyDescent="0.25">
      <c r="A8" s="95"/>
      <c r="B8" s="95"/>
      <c r="C8" s="96"/>
      <c r="D8" s="94"/>
      <c r="E8" s="67" t="str">
        <f t="shared" si="0"/>
        <v/>
      </c>
    </row>
    <row r="9" spans="1:27" x14ac:dyDescent="0.25">
      <c r="A9" s="95"/>
      <c r="B9" s="95"/>
      <c r="C9" s="96"/>
      <c r="D9" s="94"/>
      <c r="E9" s="67" t="str">
        <f t="shared" si="0"/>
        <v/>
      </c>
    </row>
    <row r="10" spans="1:27" x14ac:dyDescent="0.25">
      <c r="A10" s="95"/>
      <c r="B10" s="95"/>
      <c r="C10" s="96"/>
      <c r="D10" s="94"/>
      <c r="E10" s="67" t="str">
        <f t="shared" si="0"/>
        <v/>
      </c>
    </row>
    <row r="11" spans="1:27" x14ac:dyDescent="0.25">
      <c r="A11" s="95"/>
      <c r="B11" s="95"/>
      <c r="C11" s="96"/>
      <c r="D11" s="94"/>
      <c r="E11" s="67" t="str">
        <f t="shared" si="0"/>
        <v/>
      </c>
    </row>
    <row r="12" spans="1:27" x14ac:dyDescent="0.25">
      <c r="A12" s="95"/>
      <c r="B12" s="95"/>
      <c r="C12" s="96"/>
      <c r="D12" s="94"/>
      <c r="E12" s="67" t="str">
        <f t="shared" si="0"/>
        <v/>
      </c>
    </row>
    <row r="13" spans="1:27" x14ac:dyDescent="0.25">
      <c r="A13" s="95"/>
      <c r="B13" s="95"/>
      <c r="C13" s="96"/>
      <c r="D13" s="94"/>
      <c r="E13" s="67" t="str">
        <f t="shared" si="0"/>
        <v/>
      </c>
    </row>
    <row r="14" spans="1:27" x14ac:dyDescent="0.25">
      <c r="A14" s="95"/>
      <c r="B14" s="95"/>
      <c r="C14" s="96"/>
      <c r="D14" s="94"/>
      <c r="E14" s="67" t="str">
        <f t="shared" si="0"/>
        <v/>
      </c>
    </row>
    <row r="15" spans="1:27" x14ac:dyDescent="0.25">
      <c r="A15" s="95"/>
      <c r="B15" s="95"/>
      <c r="C15" s="96"/>
      <c r="D15" s="94"/>
      <c r="E15" s="67" t="str">
        <f t="shared" si="0"/>
        <v/>
      </c>
    </row>
    <row r="16" spans="1:27" x14ac:dyDescent="0.25">
      <c r="A16" s="95"/>
      <c r="B16" s="95"/>
      <c r="C16" s="96"/>
      <c r="D16" s="94"/>
      <c r="E16" s="67" t="str">
        <f t="shared" si="0"/>
        <v/>
      </c>
    </row>
    <row r="17" spans="1:5" x14ac:dyDescent="0.25">
      <c r="A17" s="95"/>
      <c r="B17" s="95"/>
      <c r="C17" s="96"/>
      <c r="D17" s="94"/>
      <c r="E17" s="67" t="str">
        <f t="shared" si="0"/>
        <v/>
      </c>
    </row>
    <row r="18" spans="1:5" x14ac:dyDescent="0.25">
      <c r="A18" s="95"/>
      <c r="B18" s="95"/>
      <c r="C18" s="96"/>
      <c r="D18" s="94"/>
      <c r="E18" s="67" t="str">
        <f t="shared" si="0"/>
        <v/>
      </c>
    </row>
    <row r="19" spans="1:5" x14ac:dyDescent="0.25">
      <c r="A19" s="95"/>
      <c r="B19" s="95"/>
      <c r="C19" s="96"/>
      <c r="D19" s="94"/>
      <c r="E19" s="67" t="str">
        <f t="shared" si="0"/>
        <v/>
      </c>
    </row>
    <row r="20" spans="1:5" x14ac:dyDescent="0.25">
      <c r="A20" s="95"/>
      <c r="B20" s="95"/>
      <c r="C20" s="96"/>
      <c r="D20" s="94"/>
      <c r="E20" s="67" t="str">
        <f t="shared" si="0"/>
        <v/>
      </c>
    </row>
    <row r="21" spans="1:5" x14ac:dyDescent="0.25">
      <c r="A21" s="95"/>
      <c r="B21" s="95"/>
      <c r="C21" s="96"/>
      <c r="D21" s="94"/>
      <c r="E21" s="67" t="str">
        <f t="shared" si="0"/>
        <v/>
      </c>
    </row>
    <row r="22" spans="1:5" x14ac:dyDescent="0.25">
      <c r="A22" s="95"/>
      <c r="B22" s="95"/>
      <c r="C22" s="96"/>
      <c r="D22" s="94"/>
      <c r="E22" s="67" t="str">
        <f t="shared" si="0"/>
        <v/>
      </c>
    </row>
    <row r="23" spans="1:5" x14ac:dyDescent="0.25">
      <c r="A23" s="95"/>
      <c r="B23" s="95"/>
      <c r="C23" s="96"/>
      <c r="D23" s="94"/>
      <c r="E23" s="67" t="str">
        <f t="shared" si="0"/>
        <v/>
      </c>
    </row>
    <row r="24" spans="1:5" x14ac:dyDescent="0.25">
      <c r="A24" s="95"/>
      <c r="B24" s="95"/>
      <c r="C24" s="96"/>
      <c r="D24" s="94"/>
      <c r="E24" s="67" t="str">
        <f t="shared" si="0"/>
        <v/>
      </c>
    </row>
    <row r="25" spans="1:5" x14ac:dyDescent="0.25">
      <c r="A25" s="95"/>
      <c r="B25" s="95"/>
      <c r="C25" s="96"/>
      <c r="D25" s="94"/>
      <c r="E25" s="67" t="str">
        <f t="shared" si="0"/>
        <v/>
      </c>
    </row>
    <row r="26" spans="1:5" x14ac:dyDescent="0.25">
      <c r="A26" s="95"/>
      <c r="B26" s="95"/>
      <c r="C26" s="96"/>
      <c r="D26" s="94"/>
      <c r="E26" s="67" t="str">
        <f t="shared" si="0"/>
        <v/>
      </c>
    </row>
    <row r="27" spans="1:5" x14ac:dyDescent="0.25">
      <c r="A27" s="95"/>
      <c r="B27" s="95"/>
      <c r="C27" s="96"/>
      <c r="D27" s="94"/>
      <c r="E27" s="67" t="str">
        <f t="shared" si="0"/>
        <v/>
      </c>
    </row>
    <row r="28" spans="1:5" x14ac:dyDescent="0.25">
      <c r="A28" s="95"/>
      <c r="B28" s="95"/>
      <c r="C28" s="96"/>
      <c r="D28" s="94"/>
      <c r="E28" s="67" t="str">
        <f t="shared" si="0"/>
        <v/>
      </c>
    </row>
    <row r="29" spans="1:5" x14ac:dyDescent="0.25">
      <c r="A29" s="95"/>
      <c r="B29" s="95"/>
      <c r="C29" s="96"/>
      <c r="D29" s="94"/>
      <c r="E29" s="67" t="str">
        <f t="shared" si="0"/>
        <v/>
      </c>
    </row>
    <row r="30" spans="1:5" x14ac:dyDescent="0.25">
      <c r="A30" s="95"/>
      <c r="B30" s="95"/>
      <c r="C30" s="96"/>
      <c r="D30" s="94"/>
      <c r="E30" s="67" t="str">
        <f t="shared" si="0"/>
        <v/>
      </c>
    </row>
    <row r="31" spans="1:5" x14ac:dyDescent="0.25">
      <c r="A31" s="95"/>
      <c r="B31" s="95"/>
      <c r="C31" s="96"/>
      <c r="D31" s="94"/>
      <c r="E31" s="67" t="str">
        <f t="shared" si="0"/>
        <v/>
      </c>
    </row>
    <row r="32" spans="1:5" x14ac:dyDescent="0.25">
      <c r="A32" s="95"/>
      <c r="B32" s="95"/>
      <c r="C32" s="96"/>
      <c r="D32" s="94"/>
      <c r="E32" s="67" t="str">
        <f t="shared" si="0"/>
        <v/>
      </c>
    </row>
    <row r="33" spans="1:5" x14ac:dyDescent="0.25">
      <c r="A33" s="95"/>
      <c r="B33" s="95"/>
      <c r="C33" s="96"/>
      <c r="D33" s="94"/>
      <c r="E33" s="67" t="str">
        <f t="shared" si="0"/>
        <v/>
      </c>
    </row>
    <row r="34" spans="1:5" x14ac:dyDescent="0.25">
      <c r="A34" s="95"/>
      <c r="B34" s="95"/>
      <c r="C34" s="96"/>
      <c r="D34" s="94"/>
      <c r="E34" s="67" t="str">
        <f t="shared" si="0"/>
        <v/>
      </c>
    </row>
    <row r="35" spans="1:5" x14ac:dyDescent="0.25">
      <c r="A35" s="95"/>
      <c r="B35" s="95"/>
      <c r="C35" s="96"/>
      <c r="D35" s="94"/>
      <c r="E35" s="67" t="str">
        <f t="shared" si="0"/>
        <v/>
      </c>
    </row>
    <row r="36" spans="1:5" x14ac:dyDescent="0.25">
      <c r="A36" s="95"/>
      <c r="B36" s="95"/>
      <c r="C36" s="96"/>
      <c r="D36" s="94"/>
      <c r="E36" s="67" t="str">
        <f t="shared" si="0"/>
        <v/>
      </c>
    </row>
    <row r="37" spans="1:5" x14ac:dyDescent="0.25">
      <c r="A37" s="95"/>
      <c r="B37" s="95"/>
      <c r="C37" s="96"/>
      <c r="D37" s="94"/>
      <c r="E37" s="67" t="str">
        <f t="shared" si="0"/>
        <v/>
      </c>
    </row>
    <row r="38" spans="1:5" x14ac:dyDescent="0.25">
      <c r="A38" s="95"/>
      <c r="B38" s="95"/>
      <c r="C38" s="96"/>
      <c r="D38" s="94"/>
      <c r="E38" s="67" t="str">
        <f t="shared" si="0"/>
        <v/>
      </c>
    </row>
    <row r="39" spans="1:5" x14ac:dyDescent="0.25">
      <c r="A39" s="95"/>
      <c r="B39" s="95"/>
      <c r="C39" s="96"/>
      <c r="D39" s="94"/>
      <c r="E39" s="67" t="str">
        <f t="shared" si="0"/>
        <v/>
      </c>
    </row>
    <row r="40" spans="1:5" x14ac:dyDescent="0.25">
      <c r="A40" s="95"/>
      <c r="B40" s="95"/>
      <c r="C40" s="96"/>
      <c r="D40" s="94"/>
      <c r="E40" s="67" t="str">
        <f t="shared" si="0"/>
        <v/>
      </c>
    </row>
    <row r="41" spans="1:5" x14ac:dyDescent="0.25">
      <c r="A41" s="95"/>
      <c r="B41" s="95"/>
      <c r="C41" s="96"/>
      <c r="D41" s="94"/>
      <c r="E41" s="67" t="str">
        <f t="shared" si="0"/>
        <v/>
      </c>
    </row>
    <row r="42" spans="1:5" x14ac:dyDescent="0.25">
      <c r="A42" s="95"/>
      <c r="B42" s="95"/>
      <c r="C42" s="96"/>
      <c r="D42" s="94"/>
      <c r="E42" s="67" t="str">
        <f t="shared" si="0"/>
        <v/>
      </c>
    </row>
    <row r="43" spans="1:5" x14ac:dyDescent="0.25">
      <c r="A43" s="95"/>
      <c r="B43" s="95"/>
      <c r="C43" s="96"/>
      <c r="D43" s="94"/>
      <c r="E43" s="67" t="str">
        <f t="shared" si="0"/>
        <v/>
      </c>
    </row>
    <row r="44" spans="1:5" x14ac:dyDescent="0.25">
      <c r="A44" s="95"/>
      <c r="B44" s="95"/>
      <c r="C44" s="96"/>
      <c r="D44" s="94"/>
      <c r="E44" s="67" t="str">
        <f t="shared" si="0"/>
        <v/>
      </c>
    </row>
    <row r="45" spans="1:5" x14ac:dyDescent="0.25">
      <c r="A45" s="95"/>
      <c r="B45" s="95"/>
      <c r="C45" s="96"/>
      <c r="D45" s="94"/>
      <c r="E45" s="67" t="str">
        <f t="shared" si="0"/>
        <v/>
      </c>
    </row>
    <row r="46" spans="1:5" x14ac:dyDescent="0.25">
      <c r="A46" s="95"/>
      <c r="B46" s="95"/>
      <c r="C46" s="96"/>
      <c r="D46" s="94"/>
      <c r="E46" s="67" t="str">
        <f t="shared" si="0"/>
        <v/>
      </c>
    </row>
    <row r="47" spans="1:5" x14ac:dyDescent="0.25">
      <c r="A47" s="95"/>
      <c r="B47" s="95"/>
      <c r="C47" s="96"/>
      <c r="D47" s="94"/>
      <c r="E47" s="67" t="str">
        <f t="shared" si="0"/>
        <v/>
      </c>
    </row>
    <row r="48" spans="1:5" x14ac:dyDescent="0.25">
      <c r="A48" s="95"/>
      <c r="B48" s="95"/>
      <c r="C48" s="96"/>
      <c r="D48" s="94"/>
      <c r="E48" s="67" t="str">
        <f t="shared" si="0"/>
        <v/>
      </c>
    </row>
    <row r="49" spans="1:5" x14ac:dyDescent="0.25">
      <c r="A49" s="95"/>
      <c r="B49" s="95"/>
      <c r="C49" s="96"/>
      <c r="D49" s="94"/>
      <c r="E49" s="67" t="str">
        <f t="shared" si="0"/>
        <v/>
      </c>
    </row>
    <row r="50" spans="1:5" x14ac:dyDescent="0.25">
      <c r="A50" s="95"/>
      <c r="B50" s="95"/>
      <c r="C50" s="96"/>
      <c r="D50" s="94"/>
      <c r="E50" s="67" t="str">
        <f t="shared" si="0"/>
        <v/>
      </c>
    </row>
    <row r="51" spans="1:5" x14ac:dyDescent="0.25">
      <c r="A51" s="95"/>
      <c r="B51" s="95"/>
      <c r="C51" s="96"/>
      <c r="D51" s="94"/>
      <c r="E51" s="67" t="str">
        <f t="shared" si="0"/>
        <v/>
      </c>
    </row>
    <row r="52" spans="1:5" x14ac:dyDescent="0.25">
      <c r="A52" s="95"/>
      <c r="B52" s="95"/>
      <c r="C52" s="96"/>
      <c r="D52" s="94"/>
      <c r="E52" s="67" t="str">
        <f t="shared" si="0"/>
        <v/>
      </c>
    </row>
    <row r="53" spans="1:5" x14ac:dyDescent="0.25">
      <c r="A53" s="95"/>
      <c r="B53" s="95"/>
      <c r="C53" s="96"/>
      <c r="D53" s="94"/>
      <c r="E53" s="67" t="str">
        <f t="shared" si="0"/>
        <v/>
      </c>
    </row>
    <row r="54" spans="1:5" x14ac:dyDescent="0.25">
      <c r="A54" s="95"/>
      <c r="B54" s="95"/>
      <c r="C54" s="96"/>
      <c r="D54" s="94"/>
      <c r="E54" s="67" t="str">
        <f t="shared" si="0"/>
        <v/>
      </c>
    </row>
    <row r="55" spans="1:5" x14ac:dyDescent="0.25">
      <c r="A55" s="95"/>
      <c r="B55" s="95"/>
      <c r="C55" s="96"/>
      <c r="D55" s="94"/>
      <c r="E55" s="67" t="str">
        <f t="shared" si="0"/>
        <v/>
      </c>
    </row>
    <row r="56" spans="1:5" x14ac:dyDescent="0.25">
      <c r="A56" s="95"/>
      <c r="B56" s="95"/>
      <c r="C56" s="96"/>
      <c r="D56" s="94"/>
      <c r="E56" s="67" t="str">
        <f t="shared" si="0"/>
        <v/>
      </c>
    </row>
    <row r="57" spans="1:5" x14ac:dyDescent="0.25">
      <c r="A57" s="95"/>
      <c r="B57" s="95"/>
      <c r="C57" s="96"/>
      <c r="D57" s="94"/>
      <c r="E57" s="67" t="str">
        <f t="shared" si="0"/>
        <v/>
      </c>
    </row>
    <row r="58" spans="1:5" x14ac:dyDescent="0.25">
      <c r="A58" s="95"/>
      <c r="B58" s="95"/>
      <c r="C58" s="96"/>
      <c r="D58" s="94"/>
      <c r="E58" s="67" t="str">
        <f t="shared" si="0"/>
        <v/>
      </c>
    </row>
    <row r="59" spans="1:5" x14ac:dyDescent="0.25">
      <c r="A59" s="95"/>
      <c r="B59" s="95"/>
      <c r="C59" s="96"/>
      <c r="D59" s="94"/>
      <c r="E59" s="67" t="str">
        <f t="shared" si="0"/>
        <v/>
      </c>
    </row>
    <row r="60" spans="1:5" x14ac:dyDescent="0.25">
      <c r="A60" s="95"/>
      <c r="B60" s="95"/>
      <c r="C60" s="96"/>
      <c r="D60" s="94"/>
      <c r="E60" s="67" t="str">
        <f t="shared" si="0"/>
        <v/>
      </c>
    </row>
    <row r="61" spans="1:5" x14ac:dyDescent="0.25">
      <c r="A61" s="95"/>
      <c r="B61" s="95"/>
      <c r="C61" s="96"/>
      <c r="D61" s="94"/>
      <c r="E61" s="67" t="str">
        <f t="shared" si="0"/>
        <v/>
      </c>
    </row>
    <row r="62" spans="1:5" x14ac:dyDescent="0.25">
      <c r="A62" s="95"/>
      <c r="B62" s="95"/>
      <c r="C62" s="96"/>
      <c r="D62" s="94"/>
      <c r="E62" s="67" t="str">
        <f t="shared" si="0"/>
        <v/>
      </c>
    </row>
    <row r="63" spans="1:5" x14ac:dyDescent="0.25">
      <c r="A63" s="95"/>
      <c r="B63" s="95"/>
      <c r="C63" s="96"/>
      <c r="D63" s="94"/>
      <c r="E63" s="67" t="str">
        <f t="shared" si="0"/>
        <v/>
      </c>
    </row>
    <row r="64" spans="1:5" x14ac:dyDescent="0.25">
      <c r="A64" s="95"/>
      <c r="B64" s="95"/>
      <c r="C64" s="96"/>
      <c r="D64" s="94"/>
      <c r="E64" s="67" t="str">
        <f t="shared" si="0"/>
        <v/>
      </c>
    </row>
    <row r="65" spans="1:5" x14ac:dyDescent="0.25">
      <c r="A65" s="95"/>
      <c r="B65" s="95"/>
      <c r="C65" s="96"/>
      <c r="D65" s="94"/>
      <c r="E65" s="67" t="str">
        <f t="shared" si="0"/>
        <v/>
      </c>
    </row>
    <row r="66" spans="1:5" x14ac:dyDescent="0.25">
      <c r="A66" s="95"/>
      <c r="B66" s="95"/>
      <c r="C66" s="96"/>
      <c r="D66" s="94"/>
      <c r="E66" s="67" t="str">
        <f t="shared" si="0"/>
        <v/>
      </c>
    </row>
    <row r="67" spans="1:5" x14ac:dyDescent="0.25">
      <c r="A67" s="95"/>
      <c r="B67" s="95"/>
      <c r="C67" s="96"/>
      <c r="D67" s="94"/>
      <c r="E67" s="67" t="str">
        <f t="shared" ref="E67:E130" si="1">IF(C67="","",C67)</f>
        <v/>
      </c>
    </row>
    <row r="68" spans="1:5" x14ac:dyDescent="0.25">
      <c r="A68" s="95"/>
      <c r="B68" s="95"/>
      <c r="C68" s="96"/>
      <c r="D68" s="94"/>
      <c r="E68" s="67" t="str">
        <f t="shared" si="1"/>
        <v/>
      </c>
    </row>
    <row r="69" spans="1:5" x14ac:dyDescent="0.25">
      <c r="A69" s="95"/>
      <c r="B69" s="95"/>
      <c r="C69" s="96"/>
      <c r="D69" s="94"/>
      <c r="E69" s="67" t="str">
        <f t="shared" si="1"/>
        <v/>
      </c>
    </row>
    <row r="70" spans="1:5" x14ac:dyDescent="0.25">
      <c r="A70" s="95"/>
      <c r="B70" s="95"/>
      <c r="C70" s="96"/>
      <c r="D70" s="94"/>
      <c r="E70" s="67" t="str">
        <f t="shared" si="1"/>
        <v/>
      </c>
    </row>
    <row r="71" spans="1:5" x14ac:dyDescent="0.25">
      <c r="A71" s="95"/>
      <c r="B71" s="95"/>
      <c r="C71" s="96"/>
      <c r="D71" s="94"/>
      <c r="E71" s="67" t="str">
        <f t="shared" si="1"/>
        <v/>
      </c>
    </row>
    <row r="72" spans="1:5" x14ac:dyDescent="0.25">
      <c r="A72" s="95"/>
      <c r="B72" s="95"/>
      <c r="C72" s="96"/>
      <c r="D72" s="94"/>
      <c r="E72" s="67" t="str">
        <f t="shared" si="1"/>
        <v/>
      </c>
    </row>
    <row r="73" spans="1:5" x14ac:dyDescent="0.25">
      <c r="A73" s="95"/>
      <c r="B73" s="95"/>
      <c r="C73" s="96"/>
      <c r="D73" s="94"/>
      <c r="E73" s="67" t="str">
        <f t="shared" si="1"/>
        <v/>
      </c>
    </row>
    <row r="74" spans="1:5" x14ac:dyDescent="0.25">
      <c r="A74" s="95"/>
      <c r="B74" s="95"/>
      <c r="C74" s="96"/>
      <c r="D74" s="94"/>
      <c r="E74" s="67" t="str">
        <f t="shared" si="1"/>
        <v/>
      </c>
    </row>
    <row r="75" spans="1:5" x14ac:dyDescent="0.25">
      <c r="A75" s="95"/>
      <c r="B75" s="95"/>
      <c r="C75" s="96"/>
      <c r="D75" s="94"/>
      <c r="E75" s="67" t="str">
        <f t="shared" si="1"/>
        <v/>
      </c>
    </row>
    <row r="76" spans="1:5" x14ac:dyDescent="0.25">
      <c r="A76" s="95"/>
      <c r="B76" s="95"/>
      <c r="C76" s="96"/>
      <c r="D76" s="94"/>
      <c r="E76" s="67" t="str">
        <f t="shared" si="1"/>
        <v/>
      </c>
    </row>
    <row r="77" spans="1:5" x14ac:dyDescent="0.25">
      <c r="A77" s="95"/>
      <c r="B77" s="95"/>
      <c r="C77" s="96"/>
      <c r="D77" s="94"/>
      <c r="E77" s="67" t="str">
        <f t="shared" si="1"/>
        <v/>
      </c>
    </row>
    <row r="78" spans="1:5" x14ac:dyDescent="0.25">
      <c r="A78" s="95"/>
      <c r="B78" s="95"/>
      <c r="C78" s="96"/>
      <c r="D78" s="94"/>
      <c r="E78" s="67" t="str">
        <f t="shared" si="1"/>
        <v/>
      </c>
    </row>
    <row r="79" spans="1:5" x14ac:dyDescent="0.25">
      <c r="A79" s="95"/>
      <c r="B79" s="95"/>
      <c r="C79" s="96"/>
      <c r="D79" s="94"/>
      <c r="E79" s="67" t="str">
        <f t="shared" si="1"/>
        <v/>
      </c>
    </row>
    <row r="80" spans="1:5" x14ac:dyDescent="0.25">
      <c r="A80" s="95"/>
      <c r="B80" s="95"/>
      <c r="C80" s="96"/>
      <c r="D80" s="94"/>
      <c r="E80" s="67" t="str">
        <f t="shared" si="1"/>
        <v/>
      </c>
    </row>
    <row r="81" spans="1:5" x14ac:dyDescent="0.25">
      <c r="A81" s="95"/>
      <c r="B81" s="95"/>
      <c r="C81" s="96"/>
      <c r="D81" s="94"/>
      <c r="E81" s="67" t="str">
        <f t="shared" si="1"/>
        <v/>
      </c>
    </row>
    <row r="82" spans="1:5" x14ac:dyDescent="0.25">
      <c r="A82" s="95"/>
      <c r="B82" s="95"/>
      <c r="C82" s="96"/>
      <c r="D82" s="94"/>
      <c r="E82" s="67" t="str">
        <f t="shared" si="1"/>
        <v/>
      </c>
    </row>
    <row r="83" spans="1:5" x14ac:dyDescent="0.25">
      <c r="A83" s="95"/>
      <c r="B83" s="95"/>
      <c r="C83" s="96"/>
      <c r="D83" s="94"/>
      <c r="E83" s="67" t="str">
        <f t="shared" si="1"/>
        <v/>
      </c>
    </row>
    <row r="84" spans="1:5" x14ac:dyDescent="0.25">
      <c r="A84" s="95"/>
      <c r="B84" s="95"/>
      <c r="C84" s="96"/>
      <c r="D84" s="94"/>
      <c r="E84" s="67" t="str">
        <f t="shared" si="1"/>
        <v/>
      </c>
    </row>
    <row r="85" spans="1:5" x14ac:dyDescent="0.25">
      <c r="A85" s="95"/>
      <c r="B85" s="95"/>
      <c r="C85" s="96"/>
      <c r="D85" s="94"/>
      <c r="E85" s="67" t="str">
        <f t="shared" si="1"/>
        <v/>
      </c>
    </row>
    <row r="86" spans="1:5" x14ac:dyDescent="0.25">
      <c r="A86" s="95"/>
      <c r="B86" s="95"/>
      <c r="C86" s="96"/>
      <c r="D86" s="94"/>
      <c r="E86" s="67" t="str">
        <f t="shared" si="1"/>
        <v/>
      </c>
    </row>
    <row r="87" spans="1:5" x14ac:dyDescent="0.25">
      <c r="A87" s="95"/>
      <c r="B87" s="95"/>
      <c r="C87" s="96"/>
      <c r="D87" s="94"/>
      <c r="E87" s="67" t="str">
        <f t="shared" si="1"/>
        <v/>
      </c>
    </row>
    <row r="88" spans="1:5" x14ac:dyDescent="0.25">
      <c r="A88" s="95"/>
      <c r="B88" s="95"/>
      <c r="C88" s="96"/>
      <c r="D88" s="94"/>
      <c r="E88" s="67" t="str">
        <f t="shared" si="1"/>
        <v/>
      </c>
    </row>
    <row r="89" spans="1:5" x14ac:dyDescent="0.25">
      <c r="A89" s="95"/>
      <c r="B89" s="95"/>
      <c r="C89" s="96"/>
      <c r="D89" s="94"/>
      <c r="E89" s="67" t="str">
        <f t="shared" si="1"/>
        <v/>
      </c>
    </row>
    <row r="90" spans="1:5" x14ac:dyDescent="0.25">
      <c r="A90" s="95"/>
      <c r="B90" s="95"/>
      <c r="C90" s="96"/>
      <c r="D90" s="94"/>
      <c r="E90" s="67" t="str">
        <f t="shared" si="1"/>
        <v/>
      </c>
    </row>
    <row r="91" spans="1:5" x14ac:dyDescent="0.25">
      <c r="A91" s="95"/>
      <c r="B91" s="95"/>
      <c r="C91" s="96"/>
      <c r="D91" s="94"/>
      <c r="E91" s="67" t="str">
        <f t="shared" si="1"/>
        <v/>
      </c>
    </row>
    <row r="92" spans="1:5" x14ac:dyDescent="0.25">
      <c r="A92" s="95"/>
      <c r="B92" s="95"/>
      <c r="C92" s="96"/>
      <c r="D92" s="94"/>
      <c r="E92" s="67" t="str">
        <f t="shared" si="1"/>
        <v/>
      </c>
    </row>
    <row r="93" spans="1:5" x14ac:dyDescent="0.25">
      <c r="A93" s="95"/>
      <c r="B93" s="95"/>
      <c r="C93" s="96"/>
      <c r="D93" s="94"/>
      <c r="E93" s="67" t="str">
        <f t="shared" si="1"/>
        <v/>
      </c>
    </row>
    <row r="94" spans="1:5" x14ac:dyDescent="0.25">
      <c r="A94" s="95"/>
      <c r="B94" s="95"/>
      <c r="C94" s="96"/>
      <c r="D94" s="94"/>
      <c r="E94" s="67" t="str">
        <f t="shared" si="1"/>
        <v/>
      </c>
    </row>
    <row r="95" spans="1:5" x14ac:dyDescent="0.25">
      <c r="A95" s="95"/>
      <c r="B95" s="95"/>
      <c r="C95" s="96"/>
      <c r="D95" s="94"/>
      <c r="E95" s="67" t="str">
        <f t="shared" si="1"/>
        <v/>
      </c>
    </row>
    <row r="96" spans="1:5" x14ac:dyDescent="0.25">
      <c r="A96" s="95"/>
      <c r="B96" s="95"/>
      <c r="C96" s="96"/>
      <c r="D96" s="94"/>
      <c r="E96" s="67" t="str">
        <f t="shared" si="1"/>
        <v/>
      </c>
    </row>
    <row r="97" spans="1:5" x14ac:dyDescent="0.25">
      <c r="A97" s="95"/>
      <c r="B97" s="95"/>
      <c r="C97" s="96"/>
      <c r="D97" s="94"/>
      <c r="E97" s="67" t="str">
        <f t="shared" si="1"/>
        <v/>
      </c>
    </row>
    <row r="98" spans="1:5" x14ac:dyDescent="0.25">
      <c r="A98" s="95"/>
      <c r="B98" s="95"/>
      <c r="C98" s="96"/>
      <c r="D98" s="94"/>
      <c r="E98" s="67" t="str">
        <f t="shared" si="1"/>
        <v/>
      </c>
    </row>
    <row r="99" spans="1:5" x14ac:dyDescent="0.25">
      <c r="A99" s="95"/>
      <c r="B99" s="95"/>
      <c r="C99" s="96"/>
      <c r="D99" s="94"/>
      <c r="E99" s="67" t="str">
        <f t="shared" si="1"/>
        <v/>
      </c>
    </row>
    <row r="100" spans="1:5" x14ac:dyDescent="0.25">
      <c r="A100" s="95"/>
      <c r="B100" s="95"/>
      <c r="C100" s="96"/>
      <c r="D100" s="94"/>
      <c r="E100" s="67" t="str">
        <f t="shared" si="1"/>
        <v/>
      </c>
    </row>
    <row r="101" spans="1:5" x14ac:dyDescent="0.25">
      <c r="A101" s="95"/>
      <c r="B101" s="95"/>
      <c r="C101" s="96"/>
      <c r="D101" s="94"/>
      <c r="E101" s="67" t="str">
        <f t="shared" si="1"/>
        <v/>
      </c>
    </row>
    <row r="102" spans="1:5" x14ac:dyDescent="0.25">
      <c r="A102" s="95"/>
      <c r="B102" s="95"/>
      <c r="C102" s="96"/>
      <c r="D102" s="94"/>
      <c r="E102" s="67" t="str">
        <f t="shared" si="1"/>
        <v/>
      </c>
    </row>
    <row r="103" spans="1:5" x14ac:dyDescent="0.25">
      <c r="A103" s="95"/>
      <c r="B103" s="95"/>
      <c r="C103" s="96"/>
      <c r="D103" s="94"/>
      <c r="E103" s="67" t="str">
        <f t="shared" si="1"/>
        <v/>
      </c>
    </row>
    <row r="104" spans="1:5" x14ac:dyDescent="0.25">
      <c r="A104" s="95"/>
      <c r="B104" s="95"/>
      <c r="C104" s="96"/>
      <c r="D104" s="94"/>
      <c r="E104" s="67" t="str">
        <f t="shared" si="1"/>
        <v/>
      </c>
    </row>
    <row r="105" spans="1:5" x14ac:dyDescent="0.25">
      <c r="A105" s="95"/>
      <c r="B105" s="95"/>
      <c r="C105" s="96"/>
      <c r="D105" s="94"/>
      <c r="E105" s="67" t="str">
        <f t="shared" si="1"/>
        <v/>
      </c>
    </row>
    <row r="106" spans="1:5" x14ac:dyDescent="0.25">
      <c r="A106" s="95"/>
      <c r="B106" s="95"/>
      <c r="C106" s="96"/>
      <c r="D106" s="94"/>
      <c r="E106" s="67" t="str">
        <f t="shared" si="1"/>
        <v/>
      </c>
    </row>
    <row r="107" spans="1:5" x14ac:dyDescent="0.25">
      <c r="A107" s="95"/>
      <c r="B107" s="95"/>
      <c r="C107" s="96"/>
      <c r="D107" s="94"/>
      <c r="E107" s="67" t="str">
        <f t="shared" si="1"/>
        <v/>
      </c>
    </row>
    <row r="108" spans="1:5" x14ac:dyDescent="0.25">
      <c r="A108" s="95"/>
      <c r="B108" s="95"/>
      <c r="C108" s="96"/>
      <c r="D108" s="94"/>
      <c r="E108" s="67" t="str">
        <f t="shared" si="1"/>
        <v/>
      </c>
    </row>
    <row r="109" spans="1:5" x14ac:dyDescent="0.25">
      <c r="A109" s="95"/>
      <c r="B109" s="95"/>
      <c r="C109" s="96"/>
      <c r="D109" s="94"/>
      <c r="E109" s="67" t="str">
        <f t="shared" si="1"/>
        <v/>
      </c>
    </row>
    <row r="110" spans="1:5" x14ac:dyDescent="0.25">
      <c r="A110" s="95"/>
      <c r="B110" s="95"/>
      <c r="C110" s="96"/>
      <c r="D110" s="94"/>
      <c r="E110" s="67" t="str">
        <f t="shared" si="1"/>
        <v/>
      </c>
    </row>
    <row r="111" spans="1:5" x14ac:dyDescent="0.25">
      <c r="A111" s="95"/>
      <c r="B111" s="95"/>
      <c r="C111" s="96"/>
      <c r="D111" s="94"/>
      <c r="E111" s="67" t="str">
        <f t="shared" si="1"/>
        <v/>
      </c>
    </row>
    <row r="112" spans="1:5" x14ac:dyDescent="0.25">
      <c r="A112" s="95"/>
      <c r="B112" s="95"/>
      <c r="C112" s="96"/>
      <c r="D112" s="94"/>
      <c r="E112" s="67" t="str">
        <f t="shared" si="1"/>
        <v/>
      </c>
    </row>
    <row r="113" spans="1:5" x14ac:dyDescent="0.25">
      <c r="A113" s="95"/>
      <c r="B113" s="95"/>
      <c r="C113" s="96"/>
      <c r="D113" s="94"/>
      <c r="E113" s="67" t="str">
        <f t="shared" si="1"/>
        <v/>
      </c>
    </row>
    <row r="114" spans="1:5" x14ac:dyDescent="0.25">
      <c r="A114" s="95"/>
      <c r="B114" s="95"/>
      <c r="C114" s="96"/>
      <c r="D114" s="94"/>
      <c r="E114" s="67" t="str">
        <f t="shared" si="1"/>
        <v/>
      </c>
    </row>
    <row r="115" spans="1:5" x14ac:dyDescent="0.25">
      <c r="A115" s="95"/>
      <c r="B115" s="95"/>
      <c r="C115" s="96"/>
      <c r="D115" s="94"/>
      <c r="E115" s="67" t="str">
        <f t="shared" si="1"/>
        <v/>
      </c>
    </row>
    <row r="116" spans="1:5" x14ac:dyDescent="0.25">
      <c r="A116" s="95"/>
      <c r="B116" s="95"/>
      <c r="C116" s="96"/>
      <c r="D116" s="94"/>
      <c r="E116" s="67" t="str">
        <f t="shared" si="1"/>
        <v/>
      </c>
    </row>
    <row r="117" spans="1:5" x14ac:dyDescent="0.25">
      <c r="A117" s="95"/>
      <c r="B117" s="95"/>
      <c r="C117" s="96"/>
      <c r="D117" s="94"/>
      <c r="E117" s="67" t="str">
        <f t="shared" si="1"/>
        <v/>
      </c>
    </row>
    <row r="118" spans="1:5" x14ac:dyDescent="0.25">
      <c r="A118" s="95"/>
      <c r="B118" s="95"/>
      <c r="C118" s="96"/>
      <c r="D118" s="94"/>
      <c r="E118" s="67" t="str">
        <f t="shared" si="1"/>
        <v/>
      </c>
    </row>
    <row r="119" spans="1:5" x14ac:dyDescent="0.25">
      <c r="A119" s="95"/>
      <c r="B119" s="95"/>
      <c r="C119" s="96"/>
      <c r="D119" s="94"/>
      <c r="E119" s="67" t="str">
        <f t="shared" si="1"/>
        <v/>
      </c>
    </row>
    <row r="120" spans="1:5" x14ac:dyDescent="0.25">
      <c r="A120" s="95"/>
      <c r="B120" s="95"/>
      <c r="C120" s="96"/>
      <c r="D120" s="94"/>
      <c r="E120" s="67" t="str">
        <f t="shared" si="1"/>
        <v/>
      </c>
    </row>
    <row r="121" spans="1:5" x14ac:dyDescent="0.25">
      <c r="A121" s="95"/>
      <c r="B121" s="95"/>
      <c r="C121" s="96"/>
      <c r="D121" s="94"/>
      <c r="E121" s="67" t="str">
        <f t="shared" si="1"/>
        <v/>
      </c>
    </row>
    <row r="122" spans="1:5" x14ac:dyDescent="0.25">
      <c r="A122" s="95"/>
      <c r="B122" s="95"/>
      <c r="C122" s="96"/>
      <c r="D122" s="94"/>
      <c r="E122" s="67" t="str">
        <f t="shared" si="1"/>
        <v/>
      </c>
    </row>
    <row r="123" spans="1:5" x14ac:dyDescent="0.25">
      <c r="A123" s="95"/>
      <c r="B123" s="95"/>
      <c r="C123" s="96"/>
      <c r="D123" s="94"/>
      <c r="E123" s="67" t="str">
        <f t="shared" si="1"/>
        <v/>
      </c>
    </row>
    <row r="124" spans="1:5" x14ac:dyDescent="0.25">
      <c r="A124" s="95"/>
      <c r="B124" s="95"/>
      <c r="C124" s="96"/>
      <c r="D124" s="94"/>
      <c r="E124" s="67" t="str">
        <f t="shared" si="1"/>
        <v/>
      </c>
    </row>
    <row r="125" spans="1:5" x14ac:dyDescent="0.25">
      <c r="A125" s="95"/>
      <c r="B125" s="95"/>
      <c r="C125" s="96"/>
      <c r="D125" s="94"/>
      <c r="E125" s="67" t="str">
        <f t="shared" si="1"/>
        <v/>
      </c>
    </row>
    <row r="126" spans="1:5" x14ac:dyDescent="0.25">
      <c r="A126" s="95"/>
      <c r="B126" s="95"/>
      <c r="C126" s="96"/>
      <c r="D126" s="94"/>
      <c r="E126" s="67" t="str">
        <f t="shared" si="1"/>
        <v/>
      </c>
    </row>
    <row r="127" spans="1:5" x14ac:dyDescent="0.25">
      <c r="A127" s="95"/>
      <c r="B127" s="95"/>
      <c r="C127" s="96"/>
      <c r="D127" s="94"/>
      <c r="E127" s="67" t="str">
        <f t="shared" si="1"/>
        <v/>
      </c>
    </row>
    <row r="128" spans="1:5" x14ac:dyDescent="0.25">
      <c r="A128" s="95"/>
      <c r="B128" s="95"/>
      <c r="C128" s="96"/>
      <c r="D128" s="94"/>
      <c r="E128" s="67" t="str">
        <f t="shared" si="1"/>
        <v/>
      </c>
    </row>
    <row r="129" spans="1:5" x14ac:dyDescent="0.25">
      <c r="A129" s="95"/>
      <c r="B129" s="95"/>
      <c r="C129" s="96"/>
      <c r="D129" s="94"/>
      <c r="E129" s="67" t="str">
        <f t="shared" si="1"/>
        <v/>
      </c>
    </row>
    <row r="130" spans="1:5" x14ac:dyDescent="0.25">
      <c r="A130" s="95"/>
      <c r="B130" s="95"/>
      <c r="C130" s="96"/>
      <c r="D130" s="94"/>
      <c r="E130" s="67" t="str">
        <f t="shared" si="1"/>
        <v/>
      </c>
    </row>
    <row r="131" spans="1:5" x14ac:dyDescent="0.25">
      <c r="A131" s="95"/>
      <c r="B131" s="95"/>
      <c r="C131" s="96"/>
      <c r="D131" s="94"/>
      <c r="E131" s="67" t="str">
        <f t="shared" ref="E131:E194" si="2">IF(C131="","",C131)</f>
        <v/>
      </c>
    </row>
    <row r="132" spans="1:5" x14ac:dyDescent="0.25">
      <c r="A132" s="95"/>
      <c r="B132" s="95"/>
      <c r="C132" s="96"/>
      <c r="D132" s="94"/>
      <c r="E132" s="67" t="str">
        <f t="shared" si="2"/>
        <v/>
      </c>
    </row>
    <row r="133" spans="1:5" x14ac:dyDescent="0.25">
      <c r="A133" s="95"/>
      <c r="B133" s="95"/>
      <c r="C133" s="96"/>
      <c r="D133" s="94"/>
      <c r="E133" s="67" t="str">
        <f t="shared" si="2"/>
        <v/>
      </c>
    </row>
    <row r="134" spans="1:5" x14ac:dyDescent="0.25">
      <c r="A134" s="95"/>
      <c r="B134" s="95"/>
      <c r="C134" s="96"/>
      <c r="D134" s="94"/>
      <c r="E134" s="67" t="str">
        <f t="shared" si="2"/>
        <v/>
      </c>
    </row>
    <row r="135" spans="1:5" x14ac:dyDescent="0.25">
      <c r="A135" s="95"/>
      <c r="B135" s="95"/>
      <c r="C135" s="96"/>
      <c r="D135" s="94"/>
      <c r="E135" s="67" t="str">
        <f t="shared" si="2"/>
        <v/>
      </c>
    </row>
    <row r="136" spans="1:5" x14ac:dyDescent="0.25">
      <c r="A136" s="95"/>
      <c r="B136" s="95"/>
      <c r="C136" s="96"/>
      <c r="D136" s="94"/>
      <c r="E136" s="67" t="str">
        <f t="shared" si="2"/>
        <v/>
      </c>
    </row>
    <row r="137" spans="1:5" x14ac:dyDescent="0.25">
      <c r="A137" s="95"/>
      <c r="B137" s="95"/>
      <c r="C137" s="96"/>
      <c r="D137" s="94"/>
      <c r="E137" s="67" t="str">
        <f t="shared" si="2"/>
        <v/>
      </c>
    </row>
    <row r="138" spans="1:5" x14ac:dyDescent="0.25">
      <c r="A138" s="95"/>
      <c r="B138" s="95"/>
      <c r="C138" s="96"/>
      <c r="D138" s="94"/>
      <c r="E138" s="67" t="str">
        <f t="shared" si="2"/>
        <v/>
      </c>
    </row>
    <row r="139" spans="1:5" x14ac:dyDescent="0.25">
      <c r="A139" s="95"/>
      <c r="B139" s="95"/>
      <c r="C139" s="96"/>
      <c r="D139" s="94"/>
      <c r="E139" s="67" t="str">
        <f t="shared" si="2"/>
        <v/>
      </c>
    </row>
    <row r="140" spans="1:5" x14ac:dyDescent="0.25">
      <c r="A140" s="95"/>
      <c r="B140" s="95"/>
      <c r="C140" s="96"/>
      <c r="D140" s="94"/>
      <c r="E140" s="67" t="str">
        <f t="shared" si="2"/>
        <v/>
      </c>
    </row>
    <row r="141" spans="1:5" x14ac:dyDescent="0.25">
      <c r="A141" s="95"/>
      <c r="B141" s="95"/>
      <c r="C141" s="96"/>
      <c r="D141" s="94"/>
      <c r="E141" s="67" t="str">
        <f t="shared" si="2"/>
        <v/>
      </c>
    </row>
    <row r="142" spans="1:5" x14ac:dyDescent="0.25">
      <c r="A142" s="95"/>
      <c r="B142" s="95"/>
      <c r="C142" s="96"/>
      <c r="D142" s="94"/>
      <c r="E142" s="67" t="str">
        <f t="shared" si="2"/>
        <v/>
      </c>
    </row>
    <row r="143" spans="1:5" x14ac:dyDescent="0.25">
      <c r="A143" s="95"/>
      <c r="B143" s="95"/>
      <c r="C143" s="96"/>
      <c r="D143" s="94"/>
      <c r="E143" s="67" t="str">
        <f t="shared" si="2"/>
        <v/>
      </c>
    </row>
    <row r="144" spans="1:5" x14ac:dyDescent="0.25">
      <c r="A144" s="95"/>
      <c r="B144" s="95"/>
      <c r="C144" s="96"/>
      <c r="D144" s="94"/>
      <c r="E144" s="67" t="str">
        <f t="shared" si="2"/>
        <v/>
      </c>
    </row>
    <row r="145" spans="1:5" x14ac:dyDescent="0.25">
      <c r="A145" s="95"/>
      <c r="B145" s="95"/>
      <c r="C145" s="96"/>
      <c r="D145" s="94"/>
      <c r="E145" s="67" t="str">
        <f t="shared" si="2"/>
        <v/>
      </c>
    </row>
    <row r="146" spans="1:5" x14ac:dyDescent="0.25">
      <c r="A146" s="95"/>
      <c r="B146" s="95"/>
      <c r="C146" s="96"/>
      <c r="D146" s="94"/>
      <c r="E146" s="67" t="str">
        <f t="shared" si="2"/>
        <v/>
      </c>
    </row>
    <row r="147" spans="1:5" x14ac:dyDescent="0.25">
      <c r="A147" s="95"/>
      <c r="B147" s="95"/>
      <c r="C147" s="96"/>
      <c r="D147" s="94"/>
      <c r="E147" s="67" t="str">
        <f t="shared" si="2"/>
        <v/>
      </c>
    </row>
    <row r="148" spans="1:5" x14ac:dyDescent="0.25">
      <c r="A148" s="95"/>
      <c r="B148" s="95"/>
      <c r="C148" s="96"/>
      <c r="D148" s="94"/>
      <c r="E148" s="67" t="str">
        <f t="shared" si="2"/>
        <v/>
      </c>
    </row>
    <row r="149" spans="1:5" x14ac:dyDescent="0.25">
      <c r="A149" s="95"/>
      <c r="B149" s="95"/>
      <c r="C149" s="96"/>
      <c r="D149" s="94"/>
      <c r="E149" s="67" t="str">
        <f t="shared" si="2"/>
        <v/>
      </c>
    </row>
    <row r="150" spans="1:5" x14ac:dyDescent="0.25">
      <c r="A150" s="95"/>
      <c r="B150" s="95"/>
      <c r="C150" s="96"/>
      <c r="D150" s="94"/>
      <c r="E150" s="67" t="str">
        <f t="shared" si="2"/>
        <v/>
      </c>
    </row>
    <row r="151" spans="1:5" x14ac:dyDescent="0.25">
      <c r="A151" s="95"/>
      <c r="B151" s="95"/>
      <c r="C151" s="96"/>
      <c r="D151" s="94"/>
      <c r="E151" s="67" t="str">
        <f t="shared" si="2"/>
        <v/>
      </c>
    </row>
    <row r="152" spans="1:5" x14ac:dyDescent="0.25">
      <c r="A152" s="95"/>
      <c r="B152" s="95"/>
      <c r="C152" s="96"/>
      <c r="D152" s="94"/>
      <c r="E152" s="67" t="str">
        <f t="shared" si="2"/>
        <v/>
      </c>
    </row>
    <row r="153" spans="1:5" x14ac:dyDescent="0.25">
      <c r="A153" s="95"/>
      <c r="B153" s="95"/>
      <c r="C153" s="96"/>
      <c r="D153" s="94"/>
      <c r="E153" s="67" t="str">
        <f t="shared" si="2"/>
        <v/>
      </c>
    </row>
    <row r="154" spans="1:5" x14ac:dyDescent="0.25">
      <c r="A154" s="95"/>
      <c r="B154" s="95"/>
      <c r="C154" s="96"/>
      <c r="D154" s="94"/>
      <c r="E154" s="67" t="str">
        <f t="shared" si="2"/>
        <v/>
      </c>
    </row>
    <row r="155" spans="1:5" x14ac:dyDescent="0.25">
      <c r="A155" s="95"/>
      <c r="B155" s="95"/>
      <c r="C155" s="96"/>
      <c r="D155" s="94"/>
      <c r="E155" s="67" t="str">
        <f t="shared" si="2"/>
        <v/>
      </c>
    </row>
    <row r="156" spans="1:5" x14ac:dyDescent="0.25">
      <c r="A156" s="95"/>
      <c r="B156" s="95"/>
      <c r="C156" s="96"/>
      <c r="D156" s="94"/>
      <c r="E156" s="67" t="str">
        <f t="shared" si="2"/>
        <v/>
      </c>
    </row>
    <row r="157" spans="1:5" x14ac:dyDescent="0.25">
      <c r="A157" s="95"/>
      <c r="B157" s="95"/>
      <c r="C157" s="96"/>
      <c r="D157" s="94"/>
      <c r="E157" s="67" t="str">
        <f t="shared" si="2"/>
        <v/>
      </c>
    </row>
    <row r="158" spans="1:5" x14ac:dyDescent="0.25">
      <c r="A158" s="95"/>
      <c r="B158" s="95"/>
      <c r="C158" s="96"/>
      <c r="D158" s="94"/>
      <c r="E158" s="67" t="str">
        <f t="shared" si="2"/>
        <v/>
      </c>
    </row>
    <row r="159" spans="1:5" x14ac:dyDescent="0.25">
      <c r="A159" s="95"/>
      <c r="B159" s="95"/>
      <c r="C159" s="96"/>
      <c r="D159" s="94"/>
      <c r="E159" s="67" t="str">
        <f t="shared" si="2"/>
        <v/>
      </c>
    </row>
    <row r="160" spans="1:5" x14ac:dyDescent="0.25">
      <c r="A160" s="95"/>
      <c r="B160" s="95"/>
      <c r="C160" s="96"/>
      <c r="D160" s="94"/>
      <c r="E160" s="67" t="str">
        <f t="shared" si="2"/>
        <v/>
      </c>
    </row>
    <row r="161" spans="1:5" x14ac:dyDescent="0.25">
      <c r="A161" s="95"/>
      <c r="B161" s="95"/>
      <c r="C161" s="96"/>
      <c r="D161" s="94"/>
      <c r="E161" s="67" t="str">
        <f t="shared" si="2"/>
        <v/>
      </c>
    </row>
    <row r="162" spans="1:5" x14ac:dyDescent="0.25">
      <c r="A162" s="95"/>
      <c r="B162" s="95"/>
      <c r="C162" s="96"/>
      <c r="D162" s="94"/>
      <c r="E162" s="67" t="str">
        <f t="shared" si="2"/>
        <v/>
      </c>
    </row>
    <row r="163" spans="1:5" x14ac:dyDescent="0.25">
      <c r="A163" s="95"/>
      <c r="B163" s="95"/>
      <c r="C163" s="96"/>
      <c r="D163" s="94"/>
      <c r="E163" s="67" t="str">
        <f t="shared" si="2"/>
        <v/>
      </c>
    </row>
    <row r="164" spans="1:5" x14ac:dyDescent="0.25">
      <c r="A164" s="95"/>
      <c r="B164" s="95"/>
      <c r="C164" s="96"/>
      <c r="D164" s="94"/>
      <c r="E164" s="67" t="str">
        <f t="shared" si="2"/>
        <v/>
      </c>
    </row>
    <row r="165" spans="1:5" x14ac:dyDescent="0.25">
      <c r="A165" s="95"/>
      <c r="B165" s="95"/>
      <c r="C165" s="96"/>
      <c r="D165" s="94"/>
      <c r="E165" s="67" t="str">
        <f t="shared" si="2"/>
        <v/>
      </c>
    </row>
    <row r="166" spans="1:5" x14ac:dyDescent="0.25">
      <c r="A166" s="95"/>
      <c r="B166" s="95"/>
      <c r="C166" s="96"/>
      <c r="D166" s="94"/>
      <c r="E166" s="67" t="str">
        <f t="shared" si="2"/>
        <v/>
      </c>
    </row>
    <row r="167" spans="1:5" x14ac:dyDescent="0.25">
      <c r="A167" s="95"/>
      <c r="B167" s="95"/>
      <c r="C167" s="96"/>
      <c r="D167" s="94"/>
      <c r="E167" s="67" t="str">
        <f t="shared" si="2"/>
        <v/>
      </c>
    </row>
    <row r="168" spans="1:5" x14ac:dyDescent="0.25">
      <c r="A168" s="95"/>
      <c r="B168" s="95"/>
      <c r="C168" s="96"/>
      <c r="D168" s="94"/>
      <c r="E168" s="67" t="str">
        <f t="shared" si="2"/>
        <v/>
      </c>
    </row>
    <row r="169" spans="1:5" x14ac:dyDescent="0.25">
      <c r="A169" s="95"/>
      <c r="B169" s="95"/>
      <c r="C169" s="96"/>
      <c r="D169" s="94"/>
      <c r="E169" s="67" t="str">
        <f t="shared" si="2"/>
        <v/>
      </c>
    </row>
    <row r="170" spans="1:5" x14ac:dyDescent="0.25">
      <c r="A170" s="95"/>
      <c r="B170" s="95"/>
      <c r="C170" s="96"/>
      <c r="D170" s="94"/>
      <c r="E170" s="67" t="str">
        <f t="shared" si="2"/>
        <v/>
      </c>
    </row>
    <row r="171" spans="1:5" x14ac:dyDescent="0.25">
      <c r="A171" s="95"/>
      <c r="B171" s="95"/>
      <c r="C171" s="96"/>
      <c r="D171" s="94"/>
      <c r="E171" s="67" t="str">
        <f t="shared" si="2"/>
        <v/>
      </c>
    </row>
    <row r="172" spans="1:5" x14ac:dyDescent="0.25">
      <c r="A172" s="95"/>
      <c r="B172" s="95"/>
      <c r="C172" s="96"/>
      <c r="D172" s="94"/>
      <c r="E172" s="67" t="str">
        <f t="shared" si="2"/>
        <v/>
      </c>
    </row>
    <row r="173" spans="1:5" x14ac:dyDescent="0.25">
      <c r="A173" s="95"/>
      <c r="B173" s="95"/>
      <c r="C173" s="96"/>
      <c r="D173" s="94"/>
      <c r="E173" s="67" t="str">
        <f t="shared" si="2"/>
        <v/>
      </c>
    </row>
    <row r="174" spans="1:5" x14ac:dyDescent="0.25">
      <c r="A174" s="95"/>
      <c r="B174" s="95"/>
      <c r="C174" s="96"/>
      <c r="D174" s="94"/>
      <c r="E174" s="67" t="str">
        <f t="shared" si="2"/>
        <v/>
      </c>
    </row>
    <row r="175" spans="1:5" x14ac:dyDescent="0.25">
      <c r="A175" s="95"/>
      <c r="B175" s="95"/>
      <c r="C175" s="96"/>
      <c r="D175" s="94"/>
      <c r="E175" s="67" t="str">
        <f t="shared" si="2"/>
        <v/>
      </c>
    </row>
    <row r="176" spans="1:5" x14ac:dyDescent="0.25">
      <c r="A176" s="95"/>
      <c r="B176" s="95"/>
      <c r="C176" s="96"/>
      <c r="D176" s="94"/>
      <c r="E176" s="67" t="str">
        <f t="shared" si="2"/>
        <v/>
      </c>
    </row>
    <row r="177" spans="1:5" x14ac:dyDescent="0.25">
      <c r="A177" s="95"/>
      <c r="B177" s="95"/>
      <c r="C177" s="96"/>
      <c r="D177" s="94"/>
      <c r="E177" s="67" t="str">
        <f t="shared" si="2"/>
        <v/>
      </c>
    </row>
    <row r="178" spans="1:5" x14ac:dyDescent="0.25">
      <c r="A178" s="95"/>
      <c r="B178" s="95"/>
      <c r="C178" s="96"/>
      <c r="D178" s="94"/>
      <c r="E178" s="67" t="str">
        <f t="shared" si="2"/>
        <v/>
      </c>
    </row>
    <row r="179" spans="1:5" x14ac:dyDescent="0.25">
      <c r="A179" s="95"/>
      <c r="B179" s="95"/>
      <c r="C179" s="96"/>
      <c r="D179" s="94"/>
      <c r="E179" s="67" t="str">
        <f t="shared" si="2"/>
        <v/>
      </c>
    </row>
    <row r="180" spans="1:5" x14ac:dyDescent="0.25">
      <c r="A180" s="95"/>
      <c r="B180" s="95"/>
      <c r="C180" s="96"/>
      <c r="D180" s="94"/>
      <c r="E180" s="67" t="str">
        <f t="shared" si="2"/>
        <v/>
      </c>
    </row>
    <row r="181" spans="1:5" x14ac:dyDescent="0.25">
      <c r="A181" s="95"/>
      <c r="B181" s="95"/>
      <c r="C181" s="96"/>
      <c r="D181" s="94"/>
      <c r="E181" s="67" t="str">
        <f t="shared" si="2"/>
        <v/>
      </c>
    </row>
    <row r="182" spans="1:5" x14ac:dyDescent="0.25">
      <c r="A182" s="95"/>
      <c r="B182" s="95"/>
      <c r="C182" s="96"/>
      <c r="D182" s="94"/>
      <c r="E182" s="67" t="str">
        <f t="shared" si="2"/>
        <v/>
      </c>
    </row>
    <row r="183" spans="1:5" x14ac:dyDescent="0.25">
      <c r="A183" s="95"/>
      <c r="B183" s="95"/>
      <c r="C183" s="96"/>
      <c r="D183" s="94"/>
      <c r="E183" s="67" t="str">
        <f t="shared" si="2"/>
        <v/>
      </c>
    </row>
    <row r="184" spans="1:5" x14ac:dyDescent="0.25">
      <c r="A184" s="95"/>
      <c r="B184" s="95"/>
      <c r="C184" s="96"/>
      <c r="D184" s="94"/>
      <c r="E184" s="67" t="str">
        <f t="shared" si="2"/>
        <v/>
      </c>
    </row>
    <row r="185" spans="1:5" x14ac:dyDescent="0.25">
      <c r="A185" s="95"/>
      <c r="B185" s="95"/>
      <c r="C185" s="96"/>
      <c r="D185" s="94"/>
      <c r="E185" s="67" t="str">
        <f t="shared" si="2"/>
        <v/>
      </c>
    </row>
    <row r="186" spans="1:5" x14ac:dyDescent="0.25">
      <c r="A186" s="95"/>
      <c r="B186" s="95"/>
      <c r="C186" s="96"/>
      <c r="D186" s="94"/>
      <c r="E186" s="67" t="str">
        <f t="shared" si="2"/>
        <v/>
      </c>
    </row>
    <row r="187" spans="1:5" x14ac:dyDescent="0.25">
      <c r="A187" s="95"/>
      <c r="B187" s="95"/>
      <c r="C187" s="96"/>
      <c r="D187" s="94"/>
      <c r="E187" s="67" t="str">
        <f t="shared" si="2"/>
        <v/>
      </c>
    </row>
    <row r="188" spans="1:5" x14ac:dyDescent="0.25">
      <c r="A188" s="95"/>
      <c r="B188" s="95"/>
      <c r="C188" s="96"/>
      <c r="D188" s="94"/>
      <c r="E188" s="67" t="str">
        <f t="shared" si="2"/>
        <v/>
      </c>
    </row>
    <row r="189" spans="1:5" x14ac:dyDescent="0.25">
      <c r="A189" s="95"/>
      <c r="B189" s="95"/>
      <c r="C189" s="96"/>
      <c r="D189" s="94"/>
      <c r="E189" s="67" t="str">
        <f t="shared" si="2"/>
        <v/>
      </c>
    </row>
    <row r="190" spans="1:5" x14ac:dyDescent="0.25">
      <c r="A190" s="95"/>
      <c r="B190" s="95"/>
      <c r="C190" s="96"/>
      <c r="D190" s="94"/>
      <c r="E190" s="67" t="str">
        <f t="shared" si="2"/>
        <v/>
      </c>
    </row>
    <row r="191" spans="1:5" x14ac:dyDescent="0.25">
      <c r="A191" s="95"/>
      <c r="B191" s="95"/>
      <c r="C191" s="96"/>
      <c r="D191" s="94"/>
      <c r="E191" s="67" t="str">
        <f t="shared" si="2"/>
        <v/>
      </c>
    </row>
    <row r="192" spans="1:5" x14ac:dyDescent="0.25">
      <c r="A192" s="95"/>
      <c r="B192" s="95"/>
      <c r="C192" s="96"/>
      <c r="D192" s="94"/>
      <c r="E192" s="67" t="str">
        <f t="shared" si="2"/>
        <v/>
      </c>
    </row>
    <row r="193" spans="1:5" x14ac:dyDescent="0.25">
      <c r="A193" s="95"/>
      <c r="B193" s="95"/>
      <c r="C193" s="96"/>
      <c r="D193" s="94"/>
      <c r="E193" s="67" t="str">
        <f t="shared" si="2"/>
        <v/>
      </c>
    </row>
    <row r="194" spans="1:5" x14ac:dyDescent="0.25">
      <c r="A194" s="95"/>
      <c r="B194" s="95"/>
      <c r="C194" s="96"/>
      <c r="D194" s="94"/>
      <c r="E194" s="67" t="str">
        <f t="shared" si="2"/>
        <v/>
      </c>
    </row>
    <row r="195" spans="1:5" x14ac:dyDescent="0.25">
      <c r="A195" s="95"/>
      <c r="B195" s="95"/>
      <c r="C195" s="96"/>
      <c r="D195" s="94"/>
      <c r="E195" s="67" t="str">
        <f t="shared" ref="E195:E200" si="3">IF(C195="","",C195)</f>
        <v/>
      </c>
    </row>
    <row r="196" spans="1:5" x14ac:dyDescent="0.25">
      <c r="A196" s="95"/>
      <c r="B196" s="95"/>
      <c r="C196" s="96"/>
      <c r="D196" s="94"/>
      <c r="E196" s="67" t="str">
        <f t="shared" si="3"/>
        <v/>
      </c>
    </row>
    <row r="197" spans="1:5" x14ac:dyDescent="0.25">
      <c r="A197" s="95"/>
      <c r="B197" s="95"/>
      <c r="C197" s="96"/>
      <c r="D197" s="94"/>
      <c r="E197" s="67" t="str">
        <f t="shared" si="3"/>
        <v/>
      </c>
    </row>
    <row r="198" spans="1:5" x14ac:dyDescent="0.25">
      <c r="A198" s="95"/>
      <c r="B198" s="95"/>
      <c r="C198" s="96"/>
      <c r="D198" s="94"/>
      <c r="E198" s="67" t="str">
        <f t="shared" si="3"/>
        <v/>
      </c>
    </row>
    <row r="199" spans="1:5" x14ac:dyDescent="0.25">
      <c r="A199" s="95"/>
      <c r="B199" s="95"/>
      <c r="C199" s="96"/>
      <c r="D199" s="94"/>
      <c r="E199" s="67" t="str">
        <f t="shared" si="3"/>
        <v/>
      </c>
    </row>
    <row r="200" spans="1:5" x14ac:dyDescent="0.25">
      <c r="A200" s="95"/>
      <c r="B200" s="95"/>
      <c r="C200" s="96"/>
      <c r="D200" s="94"/>
      <c r="E200" s="67" t="str">
        <f t="shared" si="3"/>
        <v/>
      </c>
    </row>
  </sheetData>
  <sheetProtection algorithmName="SHA-512" hashValue="C98F2Hoiplfhd91Hw5PRukeqwfrfHMcNqzTOK6nHSeDKNMDeetBDMuCUObEt619+AsRsJro+eVWytmdika+uAw==" saltValue="d8rYFlbrjSt/x+dVc9R5Zw==" spinCount="100000" sheet="1" objects="1" scenarios="1" formatCells="0"/>
  <conditionalFormatting sqref="A2:D200">
    <cfRule type="containsBlanks" dxfId="0" priority="1">
      <formula>LEN(TRIM(A2))=0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6D035-DA0C-4BB1-84E1-FD55AF19A3ED}">
  <sheetPr codeName="Blad4"/>
  <dimension ref="A1:AA500"/>
  <sheetViews>
    <sheetView workbookViewId="0">
      <selection activeCell="A2" sqref="A2"/>
    </sheetView>
  </sheetViews>
  <sheetFormatPr defaultColWidth="9.1796875" defaultRowHeight="12.5" x14ac:dyDescent="0.25"/>
  <cols>
    <col min="1" max="1" width="12.453125" style="108" bestFit="1" customWidth="1"/>
    <col min="2" max="2" width="49.7265625" style="108" customWidth="1"/>
    <col min="3" max="3" width="30.7265625" style="108" customWidth="1"/>
    <col min="4" max="16384" width="9.1796875" style="105"/>
  </cols>
  <sheetData>
    <row r="1" spans="1:27" ht="13" x14ac:dyDescent="0.25">
      <c r="A1" s="103" t="s">
        <v>32</v>
      </c>
      <c r="B1" s="104" t="s">
        <v>33</v>
      </c>
      <c r="C1" s="104" t="s">
        <v>31</v>
      </c>
      <c r="AA1" s="105" t="s">
        <v>38</v>
      </c>
    </row>
    <row r="2" spans="1:27" x14ac:dyDescent="0.25">
      <c r="A2" s="106"/>
      <c r="B2" s="117"/>
      <c r="C2" s="107" t="str">
        <f>IFERROR(IF(AND(A2&lt;&gt;"",B2&lt;&gt;""),AANVRAAG!$B$6-1,""),"Gelijk aan ingangsdatum wijziging.")</f>
        <v/>
      </c>
    </row>
    <row r="3" spans="1:27" x14ac:dyDescent="0.25">
      <c r="A3" s="106"/>
      <c r="B3" s="106"/>
      <c r="C3" s="107" t="str">
        <f>IFERROR(IF(AND(A3&lt;&gt;"",B3&lt;&gt;""),AANVRAAG!$B$6-1,""),"Gelijk aan ingangsdatum wijziging.")</f>
        <v/>
      </c>
      <c r="AA3" s="105" t="s">
        <v>39</v>
      </c>
    </row>
    <row r="4" spans="1:27" x14ac:dyDescent="0.25">
      <c r="A4" s="106"/>
      <c r="B4" s="106"/>
      <c r="C4" s="107" t="str">
        <f>IFERROR(IF(AND(A4&lt;&gt;"",B4&lt;&gt;""),AANVRAAG!$B$6-1,""),"Gelijk aan ingangsdatum wijziging.")</f>
        <v/>
      </c>
    </row>
    <row r="5" spans="1:27" x14ac:dyDescent="0.25">
      <c r="A5" s="106"/>
      <c r="B5" s="106"/>
      <c r="C5" s="107" t="str">
        <f>IFERROR(IF(AND(A5&lt;&gt;"",B5&lt;&gt;""),AANVRAAG!$B$6-1,""),"Gelijk aan ingangsdatum wijziging.")</f>
        <v/>
      </c>
    </row>
    <row r="6" spans="1:27" x14ac:dyDescent="0.25">
      <c r="A6" s="106"/>
      <c r="B6" s="106"/>
      <c r="C6" s="107" t="str">
        <f>IFERROR(IF(AND(A6&lt;&gt;"",B6&lt;&gt;""),AANVRAAG!$B$6-1,""),"Gelijk aan ingangsdatum wijziging.")</f>
        <v/>
      </c>
    </row>
    <row r="7" spans="1:27" x14ac:dyDescent="0.25">
      <c r="A7" s="106"/>
      <c r="B7" s="106"/>
      <c r="C7" s="107" t="str">
        <f>IFERROR(IF(AND(A7&lt;&gt;"",B7&lt;&gt;""),AANVRAAG!$B$6-1,""),"Gelijk aan ingangsdatum wijziging.")</f>
        <v/>
      </c>
    </row>
    <row r="8" spans="1:27" x14ac:dyDescent="0.25">
      <c r="A8" s="106"/>
      <c r="B8" s="106"/>
      <c r="C8" s="107" t="str">
        <f>IFERROR(IF(AND(A8&lt;&gt;"",B8&lt;&gt;""),AANVRAAG!$B$6-1,""),"Gelijk aan ingangsdatum wijziging.")</f>
        <v/>
      </c>
    </row>
    <row r="9" spans="1:27" x14ac:dyDescent="0.25">
      <c r="A9" s="106"/>
      <c r="B9" s="106"/>
      <c r="C9" s="107" t="str">
        <f>IFERROR(IF(AND(A9&lt;&gt;"",B9&lt;&gt;""),AANVRAAG!$B$6-1,""),"Gelijk aan ingangsdatum wijziging.")</f>
        <v/>
      </c>
    </row>
    <row r="10" spans="1:27" x14ac:dyDescent="0.25">
      <c r="A10" s="106"/>
      <c r="B10" s="106"/>
      <c r="C10" s="107" t="str">
        <f>IFERROR(IF(AND(A10&lt;&gt;"",B10&lt;&gt;""),AANVRAAG!$B$6-1,""),"Gelijk aan ingangsdatum wijziging.")</f>
        <v/>
      </c>
    </row>
    <row r="11" spans="1:27" x14ac:dyDescent="0.25">
      <c r="A11" s="106"/>
      <c r="B11" s="106"/>
      <c r="C11" s="107" t="str">
        <f>IFERROR(IF(AND(A11&lt;&gt;"",B11&lt;&gt;""),AANVRAAG!$B$6-1,""),"Gelijk aan ingangsdatum wijziging.")</f>
        <v/>
      </c>
    </row>
    <row r="12" spans="1:27" x14ac:dyDescent="0.25">
      <c r="A12" s="106"/>
      <c r="B12" s="106"/>
      <c r="C12" s="107" t="str">
        <f>IFERROR(IF(AND(A12&lt;&gt;"",B12&lt;&gt;""),AANVRAAG!$B$6-1,""),"Gelijk aan ingangsdatum wijziging.")</f>
        <v/>
      </c>
    </row>
    <row r="13" spans="1:27" x14ac:dyDescent="0.25">
      <c r="A13" s="106"/>
      <c r="B13" s="106"/>
      <c r="C13" s="107" t="str">
        <f>IFERROR(IF(AND(A13&lt;&gt;"",B13&lt;&gt;""),AANVRAAG!$B$6-1,""),"Gelijk aan ingangsdatum wijziging.")</f>
        <v/>
      </c>
    </row>
    <row r="14" spans="1:27" x14ac:dyDescent="0.25">
      <c r="A14" s="106"/>
      <c r="B14" s="106"/>
      <c r="C14" s="107" t="str">
        <f>IFERROR(IF(AND(A14&lt;&gt;"",B14&lt;&gt;""),AANVRAAG!$B$6-1,""),"Gelijk aan ingangsdatum wijziging.")</f>
        <v/>
      </c>
    </row>
    <row r="15" spans="1:27" x14ac:dyDescent="0.25">
      <c r="A15" s="106"/>
      <c r="B15" s="106"/>
      <c r="C15" s="107" t="str">
        <f>IFERROR(IF(AND(A15&lt;&gt;"",B15&lt;&gt;""),AANVRAAG!$B$6-1,""),"Gelijk aan ingangsdatum wijziging.")</f>
        <v/>
      </c>
    </row>
    <row r="16" spans="1:27" x14ac:dyDescent="0.25">
      <c r="A16" s="106"/>
      <c r="B16" s="106"/>
      <c r="C16" s="107" t="str">
        <f>IFERROR(IF(AND(A16&lt;&gt;"",B16&lt;&gt;""),AANVRAAG!$B$6-1,""),"Gelijk aan ingangsdatum wijziging.")</f>
        <v/>
      </c>
    </row>
    <row r="17" spans="1:3" x14ac:dyDescent="0.25">
      <c r="A17" s="106"/>
      <c r="B17" s="106"/>
      <c r="C17" s="107" t="str">
        <f>IFERROR(IF(AND(A17&lt;&gt;"",B17&lt;&gt;""),AANVRAAG!$B$6-1,""),"Gelijk aan ingangsdatum wijziging.")</f>
        <v/>
      </c>
    </row>
    <row r="18" spans="1:3" x14ac:dyDescent="0.25">
      <c r="A18" s="106"/>
      <c r="B18" s="106"/>
      <c r="C18" s="107" t="str">
        <f>IFERROR(IF(AND(A18&lt;&gt;"",B18&lt;&gt;""),AANVRAAG!$B$6-1,""),"Gelijk aan ingangsdatum wijziging.")</f>
        <v/>
      </c>
    </row>
    <row r="19" spans="1:3" x14ac:dyDescent="0.25">
      <c r="A19" s="106"/>
      <c r="B19" s="106"/>
      <c r="C19" s="107" t="str">
        <f>IFERROR(IF(AND(A19&lt;&gt;"",B19&lt;&gt;""),AANVRAAG!$B$6-1,""),"Gelijk aan ingangsdatum wijziging.")</f>
        <v/>
      </c>
    </row>
    <row r="20" spans="1:3" x14ac:dyDescent="0.25">
      <c r="A20" s="106"/>
      <c r="B20" s="106"/>
      <c r="C20" s="107" t="str">
        <f>IFERROR(IF(AND(A20&lt;&gt;"",B20&lt;&gt;""),AANVRAAG!$B$6-1,""),"Gelijk aan ingangsdatum wijziging.")</f>
        <v/>
      </c>
    </row>
    <row r="21" spans="1:3" x14ac:dyDescent="0.25">
      <c r="A21" s="106"/>
      <c r="B21" s="106"/>
      <c r="C21" s="107" t="str">
        <f>IFERROR(IF(AND(A21&lt;&gt;"",B21&lt;&gt;""),AANVRAAG!$B$6-1,""),"Gelijk aan ingangsdatum wijziging.")</f>
        <v/>
      </c>
    </row>
    <row r="22" spans="1:3" x14ac:dyDescent="0.25">
      <c r="A22" s="106"/>
      <c r="B22" s="106"/>
      <c r="C22" s="107" t="str">
        <f>IFERROR(IF(AND(A22&lt;&gt;"",B22&lt;&gt;""),AANVRAAG!$B$6-1,""),"Gelijk aan ingangsdatum wijziging.")</f>
        <v/>
      </c>
    </row>
    <row r="23" spans="1:3" x14ac:dyDescent="0.25">
      <c r="A23" s="106"/>
      <c r="B23" s="106"/>
      <c r="C23" s="107" t="str">
        <f>IFERROR(IF(AND(A23&lt;&gt;"",B23&lt;&gt;""),AANVRAAG!$B$6-1,""),"Gelijk aan ingangsdatum wijziging.")</f>
        <v/>
      </c>
    </row>
    <row r="24" spans="1:3" x14ac:dyDescent="0.25">
      <c r="A24" s="106"/>
      <c r="B24" s="106"/>
      <c r="C24" s="107" t="str">
        <f>IFERROR(IF(AND(A24&lt;&gt;"",B24&lt;&gt;""),AANVRAAG!$B$6-1,""),"Gelijk aan ingangsdatum wijziging.")</f>
        <v/>
      </c>
    </row>
    <row r="25" spans="1:3" x14ac:dyDescent="0.25">
      <c r="A25" s="106"/>
      <c r="B25" s="106"/>
      <c r="C25" s="107" t="str">
        <f>IFERROR(IF(AND(A25&lt;&gt;"",B25&lt;&gt;""),AANVRAAG!$B$6-1,""),"Gelijk aan ingangsdatum wijziging.")</f>
        <v/>
      </c>
    </row>
    <row r="26" spans="1:3" x14ac:dyDescent="0.25">
      <c r="A26" s="106"/>
      <c r="B26" s="106"/>
      <c r="C26" s="107" t="str">
        <f>IFERROR(IF(AND(A26&lt;&gt;"",B26&lt;&gt;""),AANVRAAG!$B$6-1,""),"Gelijk aan ingangsdatum wijziging.")</f>
        <v/>
      </c>
    </row>
    <row r="27" spans="1:3" x14ac:dyDescent="0.25">
      <c r="A27" s="106"/>
      <c r="B27" s="106"/>
      <c r="C27" s="107" t="str">
        <f>IFERROR(IF(AND(A27&lt;&gt;"",B27&lt;&gt;""),AANVRAAG!$B$6-1,""),"Gelijk aan ingangsdatum wijziging.")</f>
        <v/>
      </c>
    </row>
    <row r="28" spans="1:3" x14ac:dyDescent="0.25">
      <c r="A28" s="106"/>
      <c r="B28" s="106"/>
      <c r="C28" s="107" t="str">
        <f>IFERROR(IF(AND(A28&lt;&gt;"",B28&lt;&gt;""),AANVRAAG!$B$6-1,""),"Gelijk aan ingangsdatum wijziging.")</f>
        <v/>
      </c>
    </row>
    <row r="29" spans="1:3" x14ac:dyDescent="0.25">
      <c r="A29" s="106"/>
      <c r="B29" s="106"/>
      <c r="C29" s="107" t="str">
        <f>IFERROR(IF(AND(A29&lt;&gt;"",B29&lt;&gt;""),AANVRAAG!$B$6-1,""),"Gelijk aan ingangsdatum wijziging.")</f>
        <v/>
      </c>
    </row>
    <row r="30" spans="1:3" x14ac:dyDescent="0.25">
      <c r="A30" s="106"/>
      <c r="B30" s="106"/>
      <c r="C30" s="107" t="str">
        <f>IFERROR(IF(AND(A30&lt;&gt;"",B30&lt;&gt;""),AANVRAAG!$B$6-1,""),"Gelijk aan ingangsdatum wijziging.")</f>
        <v/>
      </c>
    </row>
    <row r="31" spans="1:3" x14ac:dyDescent="0.25">
      <c r="A31" s="106"/>
      <c r="B31" s="106"/>
      <c r="C31" s="107" t="str">
        <f>IFERROR(IF(AND(A31&lt;&gt;"",B31&lt;&gt;""),AANVRAAG!$B$6-1,""),"Gelijk aan ingangsdatum wijziging.")</f>
        <v/>
      </c>
    </row>
    <row r="32" spans="1:3" x14ac:dyDescent="0.25">
      <c r="A32" s="106"/>
      <c r="B32" s="106"/>
      <c r="C32" s="107" t="str">
        <f>IFERROR(IF(AND(A32&lt;&gt;"",B32&lt;&gt;""),AANVRAAG!$B$6-1,""),"Gelijk aan ingangsdatum wijziging.")</f>
        <v/>
      </c>
    </row>
    <row r="33" spans="1:3" x14ac:dyDescent="0.25">
      <c r="A33" s="106"/>
      <c r="B33" s="106"/>
      <c r="C33" s="107" t="str">
        <f>IFERROR(IF(AND(A33&lt;&gt;"",B33&lt;&gt;""),AANVRAAG!$B$6-1,""),"Gelijk aan ingangsdatum wijziging.")</f>
        <v/>
      </c>
    </row>
    <row r="34" spans="1:3" x14ac:dyDescent="0.25">
      <c r="A34" s="106"/>
      <c r="B34" s="106"/>
      <c r="C34" s="107" t="str">
        <f>IFERROR(IF(AND(A34&lt;&gt;"",B34&lt;&gt;""),AANVRAAG!$B$6-1,""),"Gelijk aan ingangsdatum wijziging.")</f>
        <v/>
      </c>
    </row>
    <row r="35" spans="1:3" x14ac:dyDescent="0.25">
      <c r="A35" s="106"/>
      <c r="B35" s="106"/>
      <c r="C35" s="107" t="str">
        <f>IFERROR(IF(AND(A35&lt;&gt;"",B35&lt;&gt;""),AANVRAAG!$B$6-1,""),"Gelijk aan ingangsdatum wijziging.")</f>
        <v/>
      </c>
    </row>
    <row r="36" spans="1:3" x14ac:dyDescent="0.25">
      <c r="A36" s="106"/>
      <c r="B36" s="106"/>
      <c r="C36" s="107" t="str">
        <f>IFERROR(IF(AND(A36&lt;&gt;"",B36&lt;&gt;""),AANVRAAG!$B$6-1,""),"Gelijk aan ingangsdatum wijziging.")</f>
        <v/>
      </c>
    </row>
    <row r="37" spans="1:3" x14ac:dyDescent="0.25">
      <c r="A37" s="106"/>
      <c r="B37" s="106"/>
      <c r="C37" s="107" t="str">
        <f>IFERROR(IF(AND(A37&lt;&gt;"",B37&lt;&gt;""),AANVRAAG!$B$6-1,""),"Gelijk aan ingangsdatum wijziging.")</f>
        <v/>
      </c>
    </row>
    <row r="38" spans="1:3" x14ac:dyDescent="0.25">
      <c r="A38" s="106"/>
      <c r="B38" s="106"/>
      <c r="C38" s="107" t="str">
        <f>IFERROR(IF(AND(A38&lt;&gt;"",B38&lt;&gt;""),AANVRAAG!$B$6-1,""),"Gelijk aan ingangsdatum wijziging.")</f>
        <v/>
      </c>
    </row>
    <row r="39" spans="1:3" x14ac:dyDescent="0.25">
      <c r="A39" s="106"/>
      <c r="B39" s="106"/>
      <c r="C39" s="107" t="str">
        <f>IFERROR(IF(AND(A39&lt;&gt;"",B39&lt;&gt;""),AANVRAAG!$B$6-1,""),"Gelijk aan ingangsdatum wijziging.")</f>
        <v/>
      </c>
    </row>
    <row r="40" spans="1:3" x14ac:dyDescent="0.25">
      <c r="A40" s="106"/>
      <c r="B40" s="106"/>
      <c r="C40" s="107" t="str">
        <f>IFERROR(IF(AND(A40&lt;&gt;"",B40&lt;&gt;""),AANVRAAG!$B$6-1,""),"Gelijk aan ingangsdatum wijziging.")</f>
        <v/>
      </c>
    </row>
    <row r="41" spans="1:3" x14ac:dyDescent="0.25">
      <c r="A41" s="106"/>
      <c r="B41" s="106"/>
      <c r="C41" s="107" t="str">
        <f>IFERROR(IF(AND(A41&lt;&gt;"",B41&lt;&gt;""),AANVRAAG!$B$6-1,""),"Gelijk aan ingangsdatum wijziging.")</f>
        <v/>
      </c>
    </row>
    <row r="42" spans="1:3" x14ac:dyDescent="0.25">
      <c r="A42" s="106"/>
      <c r="B42" s="106"/>
      <c r="C42" s="107" t="str">
        <f>IFERROR(IF(AND(A42&lt;&gt;"",B42&lt;&gt;""),AANVRAAG!$B$6-1,""),"Gelijk aan ingangsdatum wijziging.")</f>
        <v/>
      </c>
    </row>
    <row r="43" spans="1:3" x14ac:dyDescent="0.25">
      <c r="A43" s="106"/>
      <c r="B43" s="106"/>
      <c r="C43" s="107" t="str">
        <f>IFERROR(IF(AND(A43&lt;&gt;"",B43&lt;&gt;""),AANVRAAG!$B$6-1,""),"Gelijk aan ingangsdatum wijziging.")</f>
        <v/>
      </c>
    </row>
    <row r="44" spans="1:3" x14ac:dyDescent="0.25">
      <c r="A44" s="106"/>
      <c r="B44" s="106"/>
      <c r="C44" s="107" t="str">
        <f>IFERROR(IF(AND(A44&lt;&gt;"",B44&lt;&gt;""),AANVRAAG!$B$6-1,""),"Gelijk aan ingangsdatum wijziging.")</f>
        <v/>
      </c>
    </row>
    <row r="45" spans="1:3" x14ac:dyDescent="0.25">
      <c r="A45" s="106"/>
      <c r="B45" s="106"/>
      <c r="C45" s="107" t="str">
        <f>IFERROR(IF(AND(A45&lt;&gt;"",B45&lt;&gt;""),AANVRAAG!$B$6-1,""),"Gelijk aan ingangsdatum wijziging.")</f>
        <v/>
      </c>
    </row>
    <row r="46" spans="1:3" x14ac:dyDescent="0.25">
      <c r="A46" s="106"/>
      <c r="B46" s="106"/>
      <c r="C46" s="107" t="str">
        <f>IFERROR(IF(AND(A46&lt;&gt;"",B46&lt;&gt;""),AANVRAAG!$B$6-1,""),"Gelijk aan ingangsdatum wijziging.")</f>
        <v/>
      </c>
    </row>
    <row r="47" spans="1:3" x14ac:dyDescent="0.25">
      <c r="A47" s="106"/>
      <c r="B47" s="106"/>
      <c r="C47" s="107" t="str">
        <f>IFERROR(IF(AND(A47&lt;&gt;"",B47&lt;&gt;""),AANVRAAG!$B$6-1,""),"Gelijk aan ingangsdatum wijziging.")</f>
        <v/>
      </c>
    </row>
    <row r="48" spans="1:3" x14ac:dyDescent="0.25">
      <c r="A48" s="106"/>
      <c r="B48" s="106"/>
      <c r="C48" s="107" t="str">
        <f>IFERROR(IF(AND(A48&lt;&gt;"",B48&lt;&gt;""),AANVRAAG!$B$6-1,""),"Gelijk aan ingangsdatum wijziging.")</f>
        <v/>
      </c>
    </row>
    <row r="49" spans="1:3" x14ac:dyDescent="0.25">
      <c r="A49" s="106"/>
      <c r="B49" s="106"/>
      <c r="C49" s="107" t="str">
        <f>IFERROR(IF(AND(A49&lt;&gt;"",B49&lt;&gt;""),AANVRAAG!$B$6-1,""),"Gelijk aan ingangsdatum wijziging.")</f>
        <v/>
      </c>
    </row>
    <row r="50" spans="1:3" x14ac:dyDescent="0.25">
      <c r="A50" s="106"/>
      <c r="B50" s="106"/>
      <c r="C50" s="107" t="str">
        <f>IFERROR(IF(AND(A50&lt;&gt;"",B50&lt;&gt;""),AANVRAAG!$B$6-1,""),"Gelijk aan ingangsdatum wijziging.")</f>
        <v/>
      </c>
    </row>
    <row r="51" spans="1:3" x14ac:dyDescent="0.25">
      <c r="A51" s="106"/>
      <c r="B51" s="106"/>
      <c r="C51" s="107" t="str">
        <f>IFERROR(IF(AND(A51&lt;&gt;"",B51&lt;&gt;""),AANVRAAG!$B$6-1,""),"Gelijk aan ingangsdatum wijziging.")</f>
        <v/>
      </c>
    </row>
    <row r="52" spans="1:3" x14ac:dyDescent="0.25">
      <c r="A52" s="106"/>
      <c r="B52" s="106"/>
      <c r="C52" s="107" t="str">
        <f>IFERROR(IF(AND(A52&lt;&gt;"",B52&lt;&gt;""),AANVRAAG!$B$6-1,""),"Gelijk aan ingangsdatum wijziging.")</f>
        <v/>
      </c>
    </row>
    <row r="53" spans="1:3" x14ac:dyDescent="0.25">
      <c r="A53" s="106"/>
      <c r="B53" s="106"/>
      <c r="C53" s="107" t="str">
        <f>IFERROR(IF(AND(A53&lt;&gt;"",B53&lt;&gt;""),AANVRAAG!$B$6-1,""),"Gelijk aan ingangsdatum wijziging.")</f>
        <v/>
      </c>
    </row>
    <row r="54" spans="1:3" x14ac:dyDescent="0.25">
      <c r="A54" s="106"/>
      <c r="B54" s="106"/>
      <c r="C54" s="107" t="str">
        <f>IFERROR(IF(AND(A54&lt;&gt;"",B54&lt;&gt;""),AANVRAAG!$B$6-1,""),"Gelijk aan ingangsdatum wijziging.")</f>
        <v/>
      </c>
    </row>
    <row r="55" spans="1:3" x14ac:dyDescent="0.25">
      <c r="A55" s="106"/>
      <c r="B55" s="106"/>
      <c r="C55" s="107" t="str">
        <f>IFERROR(IF(AND(A55&lt;&gt;"",B55&lt;&gt;""),AANVRAAG!$B$6-1,""),"Gelijk aan ingangsdatum wijziging.")</f>
        <v/>
      </c>
    </row>
    <row r="56" spans="1:3" x14ac:dyDescent="0.25">
      <c r="A56" s="106"/>
      <c r="B56" s="106"/>
      <c r="C56" s="107" t="str">
        <f>IFERROR(IF(AND(A56&lt;&gt;"",B56&lt;&gt;""),AANVRAAG!$B$6-1,""),"Gelijk aan ingangsdatum wijziging.")</f>
        <v/>
      </c>
    </row>
    <row r="57" spans="1:3" x14ac:dyDescent="0.25">
      <c r="A57" s="106"/>
      <c r="B57" s="106"/>
      <c r="C57" s="107" t="str">
        <f>IFERROR(IF(AND(A57&lt;&gt;"",B57&lt;&gt;""),AANVRAAG!$B$6-1,""),"Gelijk aan ingangsdatum wijziging.")</f>
        <v/>
      </c>
    </row>
    <row r="58" spans="1:3" x14ac:dyDescent="0.25">
      <c r="A58" s="106"/>
      <c r="B58" s="106"/>
      <c r="C58" s="107" t="str">
        <f>IFERROR(IF(AND(A58&lt;&gt;"",B58&lt;&gt;""),AANVRAAG!$B$6-1,""),"Gelijk aan ingangsdatum wijziging.")</f>
        <v/>
      </c>
    </row>
    <row r="59" spans="1:3" x14ac:dyDescent="0.25">
      <c r="A59" s="106"/>
      <c r="B59" s="106"/>
      <c r="C59" s="107" t="str">
        <f>IFERROR(IF(AND(A59&lt;&gt;"",B59&lt;&gt;""),AANVRAAG!$B$6-1,""),"Gelijk aan ingangsdatum wijziging.")</f>
        <v/>
      </c>
    </row>
    <row r="60" spans="1:3" x14ac:dyDescent="0.25">
      <c r="A60" s="106"/>
      <c r="B60" s="106"/>
      <c r="C60" s="107" t="str">
        <f>IFERROR(IF(AND(A60&lt;&gt;"",B60&lt;&gt;""),AANVRAAG!$B$6-1,""),"Gelijk aan ingangsdatum wijziging.")</f>
        <v/>
      </c>
    </row>
    <row r="61" spans="1:3" x14ac:dyDescent="0.25">
      <c r="A61" s="106"/>
      <c r="B61" s="106"/>
      <c r="C61" s="107" t="str">
        <f>IFERROR(IF(AND(A61&lt;&gt;"",B61&lt;&gt;""),AANVRAAG!$B$6-1,""),"Gelijk aan ingangsdatum wijziging.")</f>
        <v/>
      </c>
    </row>
    <row r="62" spans="1:3" x14ac:dyDescent="0.25">
      <c r="A62" s="106"/>
      <c r="B62" s="106"/>
      <c r="C62" s="107" t="str">
        <f>IFERROR(IF(AND(A62&lt;&gt;"",B62&lt;&gt;""),AANVRAAG!$B$6-1,""),"Gelijk aan ingangsdatum wijziging.")</f>
        <v/>
      </c>
    </row>
    <row r="63" spans="1:3" x14ac:dyDescent="0.25">
      <c r="A63" s="106"/>
      <c r="B63" s="106"/>
      <c r="C63" s="107" t="str">
        <f>IFERROR(IF(AND(A63&lt;&gt;"",B63&lt;&gt;""),AANVRAAG!$B$6-1,""),"Gelijk aan ingangsdatum wijziging.")</f>
        <v/>
      </c>
    </row>
    <row r="64" spans="1:3" x14ac:dyDescent="0.25">
      <c r="A64" s="106"/>
      <c r="B64" s="106"/>
      <c r="C64" s="107" t="str">
        <f>IFERROR(IF(AND(A64&lt;&gt;"",B64&lt;&gt;""),AANVRAAG!$B$6-1,""),"Gelijk aan ingangsdatum wijziging.")</f>
        <v/>
      </c>
    </row>
    <row r="65" spans="1:3" x14ac:dyDescent="0.25">
      <c r="A65" s="106"/>
      <c r="B65" s="106"/>
      <c r="C65" s="107" t="str">
        <f>IFERROR(IF(AND(A65&lt;&gt;"",B65&lt;&gt;""),AANVRAAG!$B$6-1,""),"Gelijk aan ingangsdatum wijziging.")</f>
        <v/>
      </c>
    </row>
    <row r="66" spans="1:3" x14ac:dyDescent="0.25">
      <c r="A66" s="106"/>
      <c r="B66" s="106"/>
      <c r="C66" s="107" t="str">
        <f>IFERROR(IF(AND(A66&lt;&gt;"",B66&lt;&gt;""),AANVRAAG!$B$6-1,""),"Gelijk aan ingangsdatum wijziging.")</f>
        <v/>
      </c>
    </row>
    <row r="67" spans="1:3" x14ac:dyDescent="0.25">
      <c r="A67" s="106"/>
      <c r="B67" s="106"/>
      <c r="C67" s="107" t="str">
        <f>IFERROR(IF(AND(A67&lt;&gt;"",B67&lt;&gt;""),AANVRAAG!$B$6-1,""),"Gelijk aan ingangsdatum wijziging.")</f>
        <v/>
      </c>
    </row>
    <row r="68" spans="1:3" x14ac:dyDescent="0.25">
      <c r="A68" s="106"/>
      <c r="B68" s="106"/>
      <c r="C68" s="107" t="str">
        <f>IFERROR(IF(AND(A68&lt;&gt;"",B68&lt;&gt;""),AANVRAAG!$B$6-1,""),"Gelijk aan ingangsdatum wijziging.")</f>
        <v/>
      </c>
    </row>
    <row r="69" spans="1:3" x14ac:dyDescent="0.25">
      <c r="A69" s="106"/>
      <c r="B69" s="106"/>
      <c r="C69" s="107" t="str">
        <f>IFERROR(IF(AND(A69&lt;&gt;"",B69&lt;&gt;""),AANVRAAG!$B$6-1,""),"Gelijk aan ingangsdatum wijziging.")</f>
        <v/>
      </c>
    </row>
    <row r="70" spans="1:3" x14ac:dyDescent="0.25">
      <c r="A70" s="106"/>
      <c r="B70" s="106"/>
      <c r="C70" s="107" t="str">
        <f>IFERROR(IF(AND(A70&lt;&gt;"",B70&lt;&gt;""),AANVRAAG!$B$6-1,""),"Gelijk aan ingangsdatum wijziging.")</f>
        <v/>
      </c>
    </row>
    <row r="71" spans="1:3" x14ac:dyDescent="0.25">
      <c r="A71" s="106"/>
      <c r="B71" s="106"/>
      <c r="C71" s="107" t="str">
        <f>IFERROR(IF(AND(A71&lt;&gt;"",B71&lt;&gt;""),AANVRAAG!$B$6-1,""),"Gelijk aan ingangsdatum wijziging.")</f>
        <v/>
      </c>
    </row>
    <row r="72" spans="1:3" x14ac:dyDescent="0.25">
      <c r="A72" s="106"/>
      <c r="B72" s="106"/>
      <c r="C72" s="107" t="str">
        <f>IFERROR(IF(AND(A72&lt;&gt;"",B72&lt;&gt;""),AANVRAAG!$B$6-1,""),"Gelijk aan ingangsdatum wijziging.")</f>
        <v/>
      </c>
    </row>
    <row r="73" spans="1:3" x14ac:dyDescent="0.25">
      <c r="A73" s="106"/>
      <c r="B73" s="106"/>
      <c r="C73" s="107" t="str">
        <f>IFERROR(IF(AND(A73&lt;&gt;"",B73&lt;&gt;""),AANVRAAG!$B$6-1,""),"Gelijk aan ingangsdatum wijziging.")</f>
        <v/>
      </c>
    </row>
    <row r="74" spans="1:3" x14ac:dyDescent="0.25">
      <c r="A74" s="106"/>
      <c r="B74" s="106"/>
      <c r="C74" s="107" t="str">
        <f>IFERROR(IF(AND(A74&lt;&gt;"",B74&lt;&gt;""),AANVRAAG!$B$6-1,""),"Gelijk aan ingangsdatum wijziging.")</f>
        <v/>
      </c>
    </row>
    <row r="75" spans="1:3" x14ac:dyDescent="0.25">
      <c r="A75" s="106"/>
      <c r="B75" s="106"/>
      <c r="C75" s="107" t="str">
        <f>IFERROR(IF(AND(A75&lt;&gt;"",B75&lt;&gt;""),AANVRAAG!$B$6-1,""),"Gelijk aan ingangsdatum wijziging.")</f>
        <v/>
      </c>
    </row>
    <row r="76" spans="1:3" x14ac:dyDescent="0.25">
      <c r="A76" s="106"/>
      <c r="B76" s="106"/>
      <c r="C76" s="107" t="str">
        <f>IFERROR(IF(AND(A76&lt;&gt;"",B76&lt;&gt;""),AANVRAAG!$B$6-1,""),"Gelijk aan ingangsdatum wijziging.")</f>
        <v/>
      </c>
    </row>
    <row r="77" spans="1:3" x14ac:dyDescent="0.25">
      <c r="A77" s="106"/>
      <c r="B77" s="106"/>
      <c r="C77" s="107" t="str">
        <f>IFERROR(IF(AND(A77&lt;&gt;"",B77&lt;&gt;""),AANVRAAG!$B$6-1,""),"Gelijk aan ingangsdatum wijziging.")</f>
        <v/>
      </c>
    </row>
    <row r="78" spans="1:3" x14ac:dyDescent="0.25">
      <c r="A78" s="106"/>
      <c r="B78" s="106"/>
      <c r="C78" s="107" t="str">
        <f>IFERROR(IF(AND(A78&lt;&gt;"",B78&lt;&gt;""),AANVRAAG!$B$6-1,""),"Gelijk aan ingangsdatum wijziging.")</f>
        <v/>
      </c>
    </row>
    <row r="79" spans="1:3" x14ac:dyDescent="0.25">
      <c r="A79" s="106"/>
      <c r="B79" s="106"/>
      <c r="C79" s="107" t="str">
        <f>IFERROR(IF(AND(A79&lt;&gt;"",B79&lt;&gt;""),AANVRAAG!$B$6-1,""),"Gelijk aan ingangsdatum wijziging.")</f>
        <v/>
      </c>
    </row>
    <row r="80" spans="1:3" x14ac:dyDescent="0.25">
      <c r="A80" s="106"/>
      <c r="B80" s="106"/>
      <c r="C80" s="107" t="str">
        <f>IFERROR(IF(AND(A80&lt;&gt;"",B80&lt;&gt;""),AANVRAAG!$B$6-1,""),"Gelijk aan ingangsdatum wijziging.")</f>
        <v/>
      </c>
    </row>
    <row r="81" spans="1:3" x14ac:dyDescent="0.25">
      <c r="A81" s="106"/>
      <c r="B81" s="106"/>
      <c r="C81" s="107" t="str">
        <f>IFERROR(IF(AND(A81&lt;&gt;"",B81&lt;&gt;""),AANVRAAG!$B$6-1,""),"Gelijk aan ingangsdatum wijziging.")</f>
        <v/>
      </c>
    </row>
    <row r="82" spans="1:3" x14ac:dyDescent="0.25">
      <c r="A82" s="106"/>
      <c r="B82" s="106"/>
      <c r="C82" s="107" t="str">
        <f>IFERROR(IF(AND(A82&lt;&gt;"",B82&lt;&gt;""),AANVRAAG!$B$6-1,""),"Gelijk aan ingangsdatum wijziging.")</f>
        <v/>
      </c>
    </row>
    <row r="83" spans="1:3" x14ac:dyDescent="0.25">
      <c r="A83" s="106"/>
      <c r="B83" s="106"/>
      <c r="C83" s="107" t="str">
        <f>IFERROR(IF(AND(A83&lt;&gt;"",B83&lt;&gt;""),AANVRAAG!$B$6-1,""),"Gelijk aan ingangsdatum wijziging.")</f>
        <v/>
      </c>
    </row>
    <row r="84" spans="1:3" x14ac:dyDescent="0.25">
      <c r="A84" s="106"/>
      <c r="B84" s="106"/>
      <c r="C84" s="107" t="str">
        <f>IFERROR(IF(AND(A84&lt;&gt;"",B84&lt;&gt;""),AANVRAAG!$B$6-1,""),"Gelijk aan ingangsdatum wijziging.")</f>
        <v/>
      </c>
    </row>
    <row r="85" spans="1:3" x14ac:dyDescent="0.25">
      <c r="A85" s="106"/>
      <c r="B85" s="106"/>
      <c r="C85" s="107" t="str">
        <f>IFERROR(IF(AND(A85&lt;&gt;"",B85&lt;&gt;""),AANVRAAG!$B$6-1,""),"Gelijk aan ingangsdatum wijziging.")</f>
        <v/>
      </c>
    </row>
    <row r="86" spans="1:3" x14ac:dyDescent="0.25">
      <c r="A86" s="106"/>
      <c r="B86" s="106"/>
      <c r="C86" s="107" t="str">
        <f>IFERROR(IF(AND(A86&lt;&gt;"",B86&lt;&gt;""),AANVRAAG!$B$6-1,""),"Gelijk aan ingangsdatum wijziging.")</f>
        <v/>
      </c>
    </row>
    <row r="87" spans="1:3" x14ac:dyDescent="0.25">
      <c r="A87" s="106"/>
      <c r="B87" s="106"/>
      <c r="C87" s="107" t="str">
        <f>IFERROR(IF(AND(A87&lt;&gt;"",B87&lt;&gt;""),AANVRAAG!$B$6-1,""),"Gelijk aan ingangsdatum wijziging.")</f>
        <v/>
      </c>
    </row>
    <row r="88" spans="1:3" x14ac:dyDescent="0.25">
      <c r="A88" s="106"/>
      <c r="B88" s="106"/>
      <c r="C88" s="107" t="str">
        <f>IFERROR(IF(AND(A88&lt;&gt;"",B88&lt;&gt;""),AANVRAAG!$B$6-1,""),"Gelijk aan ingangsdatum wijziging.")</f>
        <v/>
      </c>
    </row>
    <row r="89" spans="1:3" x14ac:dyDescent="0.25">
      <c r="A89" s="106"/>
      <c r="B89" s="106"/>
      <c r="C89" s="107" t="str">
        <f>IFERROR(IF(AND(A89&lt;&gt;"",B89&lt;&gt;""),AANVRAAG!$B$6-1,""),"Gelijk aan ingangsdatum wijziging.")</f>
        <v/>
      </c>
    </row>
    <row r="90" spans="1:3" x14ac:dyDescent="0.25">
      <c r="A90" s="106"/>
      <c r="B90" s="106"/>
      <c r="C90" s="107" t="str">
        <f>IFERROR(IF(AND(A90&lt;&gt;"",B90&lt;&gt;""),AANVRAAG!$B$6-1,""),"Gelijk aan ingangsdatum wijziging.")</f>
        <v/>
      </c>
    </row>
    <row r="91" spans="1:3" x14ac:dyDescent="0.25">
      <c r="A91" s="106"/>
      <c r="B91" s="106"/>
      <c r="C91" s="107" t="str">
        <f>IFERROR(IF(AND(A91&lt;&gt;"",B91&lt;&gt;""),AANVRAAG!$B$6-1,""),"Gelijk aan ingangsdatum wijziging.")</f>
        <v/>
      </c>
    </row>
    <row r="92" spans="1:3" x14ac:dyDescent="0.25">
      <c r="A92" s="106"/>
      <c r="B92" s="106"/>
      <c r="C92" s="107" t="str">
        <f>IFERROR(IF(AND(A92&lt;&gt;"",B92&lt;&gt;""),AANVRAAG!$B$6-1,""),"Gelijk aan ingangsdatum wijziging.")</f>
        <v/>
      </c>
    </row>
    <row r="93" spans="1:3" x14ac:dyDescent="0.25">
      <c r="A93" s="106"/>
      <c r="B93" s="106"/>
      <c r="C93" s="107" t="str">
        <f>IFERROR(IF(AND(A93&lt;&gt;"",B93&lt;&gt;""),AANVRAAG!$B$6-1,""),"Gelijk aan ingangsdatum wijziging.")</f>
        <v/>
      </c>
    </row>
    <row r="94" spans="1:3" x14ac:dyDescent="0.25">
      <c r="A94" s="106"/>
      <c r="B94" s="106"/>
      <c r="C94" s="107" t="str">
        <f>IFERROR(IF(AND(A94&lt;&gt;"",B94&lt;&gt;""),AANVRAAG!$B$6-1,""),"Gelijk aan ingangsdatum wijziging.")</f>
        <v/>
      </c>
    </row>
    <row r="95" spans="1:3" x14ac:dyDescent="0.25">
      <c r="A95" s="106"/>
      <c r="B95" s="106"/>
      <c r="C95" s="107" t="str">
        <f>IFERROR(IF(AND(A95&lt;&gt;"",B95&lt;&gt;""),AANVRAAG!$B$6-1,""),"Gelijk aan ingangsdatum wijziging.")</f>
        <v/>
      </c>
    </row>
    <row r="96" spans="1:3" x14ac:dyDescent="0.25">
      <c r="A96" s="106"/>
      <c r="B96" s="106"/>
      <c r="C96" s="107" t="str">
        <f>IFERROR(IF(AND(A96&lt;&gt;"",B96&lt;&gt;""),AANVRAAG!$B$6-1,""),"Gelijk aan ingangsdatum wijziging.")</f>
        <v/>
      </c>
    </row>
    <row r="97" spans="1:3" x14ac:dyDescent="0.25">
      <c r="A97" s="106"/>
      <c r="B97" s="106"/>
      <c r="C97" s="107" t="str">
        <f>IFERROR(IF(AND(A97&lt;&gt;"",B97&lt;&gt;""),AANVRAAG!$B$6-1,""),"Gelijk aan ingangsdatum wijziging.")</f>
        <v/>
      </c>
    </row>
    <row r="98" spans="1:3" x14ac:dyDescent="0.25">
      <c r="A98" s="106"/>
      <c r="B98" s="106"/>
      <c r="C98" s="107" t="str">
        <f>IFERROR(IF(AND(A98&lt;&gt;"",B98&lt;&gt;""),AANVRAAG!$B$6-1,""),"Gelijk aan ingangsdatum wijziging.")</f>
        <v/>
      </c>
    </row>
    <row r="99" spans="1:3" x14ac:dyDescent="0.25">
      <c r="A99" s="106"/>
      <c r="B99" s="106"/>
      <c r="C99" s="107" t="str">
        <f>IFERROR(IF(AND(A99&lt;&gt;"",B99&lt;&gt;""),AANVRAAG!$B$6-1,""),"Gelijk aan ingangsdatum wijziging.")</f>
        <v/>
      </c>
    </row>
    <row r="100" spans="1:3" x14ac:dyDescent="0.25">
      <c r="A100" s="106"/>
      <c r="B100" s="106"/>
      <c r="C100" s="107" t="str">
        <f>IFERROR(IF(AND(A100&lt;&gt;"",B100&lt;&gt;""),AANVRAAG!$B$6-1,""),"Gelijk aan ingangsdatum wijziging.")</f>
        <v/>
      </c>
    </row>
    <row r="101" spans="1:3" x14ac:dyDescent="0.25">
      <c r="A101" s="106"/>
      <c r="B101" s="106"/>
      <c r="C101" s="107" t="str">
        <f>IFERROR(IF(AND(A101&lt;&gt;"",B101&lt;&gt;""),AANVRAAG!$B$6-1,""),"Gelijk aan ingangsdatum wijziging.")</f>
        <v/>
      </c>
    </row>
    <row r="102" spans="1:3" x14ac:dyDescent="0.25">
      <c r="A102" s="106"/>
      <c r="B102" s="106"/>
      <c r="C102" s="107" t="str">
        <f>IFERROR(IF(AND(A102&lt;&gt;"",B102&lt;&gt;""),AANVRAAG!$B$6-1,""),"Gelijk aan ingangsdatum wijziging.")</f>
        <v/>
      </c>
    </row>
    <row r="103" spans="1:3" x14ac:dyDescent="0.25">
      <c r="A103" s="106"/>
      <c r="B103" s="106"/>
      <c r="C103" s="107" t="str">
        <f>IFERROR(IF(AND(A103&lt;&gt;"",B103&lt;&gt;""),AANVRAAG!$B$6-1,""),"Gelijk aan ingangsdatum wijziging.")</f>
        <v/>
      </c>
    </row>
    <row r="104" spans="1:3" x14ac:dyDescent="0.25">
      <c r="A104" s="106"/>
      <c r="B104" s="106"/>
      <c r="C104" s="107" t="str">
        <f>IFERROR(IF(AND(A104&lt;&gt;"",B104&lt;&gt;""),AANVRAAG!$B$6-1,""),"Gelijk aan ingangsdatum wijziging.")</f>
        <v/>
      </c>
    </row>
    <row r="105" spans="1:3" x14ac:dyDescent="0.25">
      <c r="A105" s="106"/>
      <c r="B105" s="106"/>
      <c r="C105" s="107" t="str">
        <f>IFERROR(IF(AND(A105&lt;&gt;"",B105&lt;&gt;""),AANVRAAG!$B$6-1,""),"Gelijk aan ingangsdatum wijziging.")</f>
        <v/>
      </c>
    </row>
    <row r="106" spans="1:3" x14ac:dyDescent="0.25">
      <c r="A106" s="106"/>
      <c r="B106" s="106"/>
      <c r="C106" s="107" t="str">
        <f>IFERROR(IF(AND(A106&lt;&gt;"",B106&lt;&gt;""),AANVRAAG!$B$6-1,""),"Gelijk aan ingangsdatum wijziging.")</f>
        <v/>
      </c>
    </row>
    <row r="107" spans="1:3" x14ac:dyDescent="0.25">
      <c r="A107" s="106"/>
      <c r="B107" s="106"/>
      <c r="C107" s="107" t="str">
        <f>IFERROR(IF(AND(A107&lt;&gt;"",B107&lt;&gt;""),AANVRAAG!$B$6-1,""),"Gelijk aan ingangsdatum wijziging.")</f>
        <v/>
      </c>
    </row>
    <row r="108" spans="1:3" x14ac:dyDescent="0.25">
      <c r="A108" s="106"/>
      <c r="B108" s="106"/>
      <c r="C108" s="107" t="str">
        <f>IFERROR(IF(AND(A108&lt;&gt;"",B108&lt;&gt;""),AANVRAAG!$B$6-1,""),"Gelijk aan ingangsdatum wijziging.")</f>
        <v/>
      </c>
    </row>
    <row r="109" spans="1:3" x14ac:dyDescent="0.25">
      <c r="A109" s="106"/>
      <c r="B109" s="106"/>
      <c r="C109" s="107" t="str">
        <f>IFERROR(IF(AND(A109&lt;&gt;"",B109&lt;&gt;""),AANVRAAG!$B$6-1,""),"Gelijk aan ingangsdatum wijziging.")</f>
        <v/>
      </c>
    </row>
    <row r="110" spans="1:3" x14ac:dyDescent="0.25">
      <c r="A110" s="106"/>
      <c r="B110" s="106"/>
      <c r="C110" s="107" t="str">
        <f>IFERROR(IF(AND(A110&lt;&gt;"",B110&lt;&gt;""),AANVRAAG!$B$6-1,""),"Gelijk aan ingangsdatum wijziging.")</f>
        <v/>
      </c>
    </row>
    <row r="111" spans="1:3" x14ac:dyDescent="0.25">
      <c r="A111" s="106"/>
      <c r="B111" s="106"/>
      <c r="C111" s="107" t="str">
        <f>IFERROR(IF(AND(A111&lt;&gt;"",B111&lt;&gt;""),AANVRAAG!$B$6-1,""),"Gelijk aan ingangsdatum wijziging.")</f>
        <v/>
      </c>
    </row>
    <row r="112" spans="1:3" x14ac:dyDescent="0.25">
      <c r="A112" s="106"/>
      <c r="B112" s="106"/>
      <c r="C112" s="107" t="str">
        <f>IFERROR(IF(AND(A112&lt;&gt;"",B112&lt;&gt;""),AANVRAAG!$B$6-1,""),"Gelijk aan ingangsdatum wijziging.")</f>
        <v/>
      </c>
    </row>
    <row r="113" spans="1:3" x14ac:dyDescent="0.25">
      <c r="A113" s="106"/>
      <c r="B113" s="106"/>
      <c r="C113" s="107" t="str">
        <f>IFERROR(IF(AND(A113&lt;&gt;"",B113&lt;&gt;""),AANVRAAG!$B$6-1,""),"Gelijk aan ingangsdatum wijziging.")</f>
        <v/>
      </c>
    </row>
    <row r="114" spans="1:3" x14ac:dyDescent="0.25">
      <c r="A114" s="106"/>
      <c r="B114" s="106"/>
      <c r="C114" s="107" t="str">
        <f>IFERROR(IF(AND(A114&lt;&gt;"",B114&lt;&gt;""),AANVRAAG!$B$6-1,""),"Gelijk aan ingangsdatum wijziging.")</f>
        <v/>
      </c>
    </row>
    <row r="115" spans="1:3" x14ac:dyDescent="0.25">
      <c r="A115" s="106"/>
      <c r="B115" s="106"/>
      <c r="C115" s="107" t="str">
        <f>IFERROR(IF(AND(A115&lt;&gt;"",B115&lt;&gt;""),AANVRAAG!$B$6-1,""),"Gelijk aan ingangsdatum wijziging.")</f>
        <v/>
      </c>
    </row>
    <row r="116" spans="1:3" x14ac:dyDescent="0.25">
      <c r="A116" s="106"/>
      <c r="B116" s="106"/>
      <c r="C116" s="107" t="str">
        <f>IFERROR(IF(AND(A116&lt;&gt;"",B116&lt;&gt;""),AANVRAAG!$B$6-1,""),"Gelijk aan ingangsdatum wijziging.")</f>
        <v/>
      </c>
    </row>
    <row r="117" spans="1:3" x14ac:dyDescent="0.25">
      <c r="A117" s="106"/>
      <c r="B117" s="106"/>
      <c r="C117" s="107" t="str">
        <f>IFERROR(IF(AND(A117&lt;&gt;"",B117&lt;&gt;""),AANVRAAG!$B$6-1,""),"Gelijk aan ingangsdatum wijziging.")</f>
        <v/>
      </c>
    </row>
    <row r="118" spans="1:3" x14ac:dyDescent="0.25">
      <c r="A118" s="106"/>
      <c r="B118" s="106"/>
      <c r="C118" s="107" t="str">
        <f>IFERROR(IF(AND(A118&lt;&gt;"",B118&lt;&gt;""),AANVRAAG!$B$6-1,""),"Gelijk aan ingangsdatum wijziging.")</f>
        <v/>
      </c>
    </row>
    <row r="119" spans="1:3" x14ac:dyDescent="0.25">
      <c r="A119" s="106"/>
      <c r="B119" s="106"/>
      <c r="C119" s="107" t="str">
        <f>IFERROR(IF(AND(A119&lt;&gt;"",B119&lt;&gt;""),AANVRAAG!$B$6-1,""),"Gelijk aan ingangsdatum wijziging.")</f>
        <v/>
      </c>
    </row>
    <row r="120" spans="1:3" x14ac:dyDescent="0.25">
      <c r="A120" s="106"/>
      <c r="B120" s="106"/>
      <c r="C120" s="107" t="str">
        <f>IFERROR(IF(AND(A120&lt;&gt;"",B120&lt;&gt;""),AANVRAAG!$B$6-1,""),"Gelijk aan ingangsdatum wijziging.")</f>
        <v/>
      </c>
    </row>
    <row r="121" spans="1:3" x14ac:dyDescent="0.25">
      <c r="A121" s="106"/>
      <c r="B121" s="106"/>
      <c r="C121" s="107" t="str">
        <f>IFERROR(IF(AND(A121&lt;&gt;"",B121&lt;&gt;""),AANVRAAG!$B$6-1,""),"Gelijk aan ingangsdatum wijziging.")</f>
        <v/>
      </c>
    </row>
    <row r="122" spans="1:3" x14ac:dyDescent="0.25">
      <c r="A122" s="106"/>
      <c r="B122" s="106"/>
      <c r="C122" s="107" t="str">
        <f>IFERROR(IF(AND(A122&lt;&gt;"",B122&lt;&gt;""),AANVRAAG!$B$6-1,""),"Gelijk aan ingangsdatum wijziging.")</f>
        <v/>
      </c>
    </row>
    <row r="123" spans="1:3" x14ac:dyDescent="0.25">
      <c r="A123" s="106"/>
      <c r="B123" s="106"/>
      <c r="C123" s="107" t="str">
        <f>IFERROR(IF(AND(A123&lt;&gt;"",B123&lt;&gt;""),AANVRAAG!$B$6-1,""),"Gelijk aan ingangsdatum wijziging.")</f>
        <v/>
      </c>
    </row>
    <row r="124" spans="1:3" x14ac:dyDescent="0.25">
      <c r="A124" s="106"/>
      <c r="B124" s="106"/>
      <c r="C124" s="107" t="str">
        <f>IFERROR(IF(AND(A124&lt;&gt;"",B124&lt;&gt;""),AANVRAAG!$B$6-1,""),"Gelijk aan ingangsdatum wijziging.")</f>
        <v/>
      </c>
    </row>
    <row r="125" spans="1:3" x14ac:dyDescent="0.25">
      <c r="A125" s="106"/>
      <c r="B125" s="106"/>
      <c r="C125" s="107" t="str">
        <f>IFERROR(IF(AND(A125&lt;&gt;"",B125&lt;&gt;""),AANVRAAG!$B$6-1,""),"Gelijk aan ingangsdatum wijziging.")</f>
        <v/>
      </c>
    </row>
    <row r="126" spans="1:3" x14ac:dyDescent="0.25">
      <c r="A126" s="106"/>
      <c r="B126" s="106"/>
      <c r="C126" s="107" t="str">
        <f>IFERROR(IF(AND(A126&lt;&gt;"",B126&lt;&gt;""),AANVRAAG!$B$6-1,""),"Gelijk aan ingangsdatum wijziging.")</f>
        <v/>
      </c>
    </row>
    <row r="127" spans="1:3" x14ac:dyDescent="0.25">
      <c r="A127" s="106"/>
      <c r="B127" s="106"/>
      <c r="C127" s="107" t="str">
        <f>IFERROR(IF(AND(A127&lt;&gt;"",B127&lt;&gt;""),AANVRAAG!$B$6-1,""),"Gelijk aan ingangsdatum wijziging.")</f>
        <v/>
      </c>
    </row>
    <row r="128" spans="1:3" x14ac:dyDescent="0.25">
      <c r="A128" s="106"/>
      <c r="B128" s="106"/>
      <c r="C128" s="107" t="str">
        <f>IFERROR(IF(AND(A128&lt;&gt;"",B128&lt;&gt;""),AANVRAAG!$B$6-1,""),"Gelijk aan ingangsdatum wijziging.")</f>
        <v/>
      </c>
    </row>
    <row r="129" spans="1:3" x14ac:dyDescent="0.25">
      <c r="A129" s="106"/>
      <c r="B129" s="106"/>
      <c r="C129" s="107" t="str">
        <f>IFERROR(IF(AND(A129&lt;&gt;"",B129&lt;&gt;""),AANVRAAG!$B$6-1,""),"Gelijk aan ingangsdatum wijziging.")</f>
        <v/>
      </c>
    </row>
    <row r="130" spans="1:3" x14ac:dyDescent="0.25">
      <c r="A130" s="106"/>
      <c r="B130" s="106"/>
      <c r="C130" s="107" t="str">
        <f>IFERROR(IF(AND(A130&lt;&gt;"",B130&lt;&gt;""),AANVRAAG!$B$6-1,""),"Gelijk aan ingangsdatum wijziging.")</f>
        <v/>
      </c>
    </row>
    <row r="131" spans="1:3" x14ac:dyDescent="0.25">
      <c r="A131" s="106"/>
      <c r="B131" s="106"/>
      <c r="C131" s="107" t="str">
        <f>IFERROR(IF(AND(A131&lt;&gt;"",B131&lt;&gt;""),AANVRAAG!$B$6-1,""),"Gelijk aan ingangsdatum wijziging.")</f>
        <v/>
      </c>
    </row>
    <row r="132" spans="1:3" x14ac:dyDescent="0.25">
      <c r="A132" s="106"/>
      <c r="B132" s="106"/>
      <c r="C132" s="107" t="str">
        <f>IFERROR(IF(AND(A132&lt;&gt;"",B132&lt;&gt;""),AANVRAAG!$B$6-1,""),"Gelijk aan ingangsdatum wijziging.")</f>
        <v/>
      </c>
    </row>
    <row r="133" spans="1:3" x14ac:dyDescent="0.25">
      <c r="A133" s="106"/>
      <c r="B133" s="106"/>
      <c r="C133" s="107" t="str">
        <f>IFERROR(IF(AND(A133&lt;&gt;"",B133&lt;&gt;""),AANVRAAG!$B$6-1,""),"Gelijk aan ingangsdatum wijziging.")</f>
        <v/>
      </c>
    </row>
    <row r="134" spans="1:3" x14ac:dyDescent="0.25">
      <c r="A134" s="106"/>
      <c r="B134" s="106"/>
      <c r="C134" s="107" t="str">
        <f>IFERROR(IF(AND(A134&lt;&gt;"",B134&lt;&gt;""),AANVRAAG!$B$6-1,""),"Gelijk aan ingangsdatum wijziging.")</f>
        <v/>
      </c>
    </row>
    <row r="135" spans="1:3" x14ac:dyDescent="0.25">
      <c r="A135" s="106"/>
      <c r="B135" s="106"/>
      <c r="C135" s="107" t="str">
        <f>IFERROR(IF(AND(A135&lt;&gt;"",B135&lt;&gt;""),AANVRAAG!$B$6-1,""),"Gelijk aan ingangsdatum wijziging.")</f>
        <v/>
      </c>
    </row>
    <row r="136" spans="1:3" x14ac:dyDescent="0.25">
      <c r="A136" s="106"/>
      <c r="B136" s="106"/>
      <c r="C136" s="107" t="str">
        <f>IFERROR(IF(AND(A136&lt;&gt;"",B136&lt;&gt;""),AANVRAAG!$B$6-1,""),"Gelijk aan ingangsdatum wijziging.")</f>
        <v/>
      </c>
    </row>
    <row r="137" spans="1:3" x14ac:dyDescent="0.25">
      <c r="A137" s="106"/>
      <c r="B137" s="106"/>
      <c r="C137" s="107" t="str">
        <f>IFERROR(IF(AND(A137&lt;&gt;"",B137&lt;&gt;""),AANVRAAG!$B$6-1,""),"Gelijk aan ingangsdatum wijziging.")</f>
        <v/>
      </c>
    </row>
    <row r="138" spans="1:3" x14ac:dyDescent="0.25">
      <c r="A138" s="106"/>
      <c r="B138" s="106"/>
      <c r="C138" s="107" t="str">
        <f>IFERROR(IF(AND(A138&lt;&gt;"",B138&lt;&gt;""),AANVRAAG!$B$6-1,""),"Gelijk aan ingangsdatum wijziging.")</f>
        <v/>
      </c>
    </row>
    <row r="139" spans="1:3" x14ac:dyDescent="0.25">
      <c r="A139" s="106"/>
      <c r="B139" s="106"/>
      <c r="C139" s="107" t="str">
        <f>IFERROR(IF(AND(A139&lt;&gt;"",B139&lt;&gt;""),AANVRAAG!$B$6-1,""),"Gelijk aan ingangsdatum wijziging.")</f>
        <v/>
      </c>
    </row>
    <row r="140" spans="1:3" x14ac:dyDescent="0.25">
      <c r="A140" s="106"/>
      <c r="B140" s="106"/>
      <c r="C140" s="107" t="str">
        <f>IFERROR(IF(AND(A140&lt;&gt;"",B140&lt;&gt;""),AANVRAAG!$B$6-1,""),"Gelijk aan ingangsdatum wijziging.")</f>
        <v/>
      </c>
    </row>
    <row r="141" spans="1:3" x14ac:dyDescent="0.25">
      <c r="A141" s="106"/>
      <c r="B141" s="106"/>
      <c r="C141" s="107" t="str">
        <f>IFERROR(IF(AND(A141&lt;&gt;"",B141&lt;&gt;""),AANVRAAG!$B$6-1,""),"Gelijk aan ingangsdatum wijziging.")</f>
        <v/>
      </c>
    </row>
    <row r="142" spans="1:3" x14ac:dyDescent="0.25">
      <c r="A142" s="106"/>
      <c r="B142" s="106"/>
      <c r="C142" s="107" t="str">
        <f>IFERROR(IF(AND(A142&lt;&gt;"",B142&lt;&gt;""),AANVRAAG!$B$6-1,""),"Gelijk aan ingangsdatum wijziging.")</f>
        <v/>
      </c>
    </row>
    <row r="143" spans="1:3" x14ac:dyDescent="0.25">
      <c r="A143" s="106"/>
      <c r="B143" s="106"/>
      <c r="C143" s="107" t="str">
        <f>IFERROR(IF(AND(A143&lt;&gt;"",B143&lt;&gt;""),AANVRAAG!$B$6-1,""),"Gelijk aan ingangsdatum wijziging.")</f>
        <v/>
      </c>
    </row>
    <row r="144" spans="1:3" x14ac:dyDescent="0.25">
      <c r="A144" s="106"/>
      <c r="B144" s="106"/>
      <c r="C144" s="107" t="str">
        <f>IFERROR(IF(AND(A144&lt;&gt;"",B144&lt;&gt;""),AANVRAAG!$B$6-1,""),"Gelijk aan ingangsdatum wijziging.")</f>
        <v/>
      </c>
    </row>
    <row r="145" spans="1:3" x14ac:dyDescent="0.25">
      <c r="A145" s="106"/>
      <c r="B145" s="106"/>
      <c r="C145" s="107" t="str">
        <f>IFERROR(IF(AND(A145&lt;&gt;"",B145&lt;&gt;""),AANVRAAG!$B$6-1,""),"Gelijk aan ingangsdatum wijziging.")</f>
        <v/>
      </c>
    </row>
    <row r="146" spans="1:3" x14ac:dyDescent="0.25">
      <c r="A146" s="106"/>
      <c r="B146" s="106"/>
      <c r="C146" s="107" t="str">
        <f>IFERROR(IF(AND(A146&lt;&gt;"",B146&lt;&gt;""),AANVRAAG!$B$6-1,""),"Gelijk aan ingangsdatum wijziging.")</f>
        <v/>
      </c>
    </row>
    <row r="147" spans="1:3" x14ac:dyDescent="0.25">
      <c r="A147" s="106"/>
      <c r="B147" s="106"/>
      <c r="C147" s="107" t="str">
        <f>IFERROR(IF(AND(A147&lt;&gt;"",B147&lt;&gt;""),AANVRAAG!$B$6-1,""),"Gelijk aan ingangsdatum wijziging.")</f>
        <v/>
      </c>
    </row>
    <row r="148" spans="1:3" x14ac:dyDescent="0.25">
      <c r="A148" s="106"/>
      <c r="B148" s="106"/>
      <c r="C148" s="107" t="str">
        <f>IFERROR(IF(AND(A148&lt;&gt;"",B148&lt;&gt;""),AANVRAAG!$B$6-1,""),"Gelijk aan ingangsdatum wijziging.")</f>
        <v/>
      </c>
    </row>
    <row r="149" spans="1:3" x14ac:dyDescent="0.25">
      <c r="A149" s="106"/>
      <c r="B149" s="106"/>
      <c r="C149" s="107" t="str">
        <f>IFERROR(IF(AND(A149&lt;&gt;"",B149&lt;&gt;""),AANVRAAG!$B$6-1,""),"Gelijk aan ingangsdatum wijziging.")</f>
        <v/>
      </c>
    </row>
    <row r="150" spans="1:3" x14ac:dyDescent="0.25">
      <c r="A150" s="106"/>
      <c r="B150" s="106"/>
      <c r="C150" s="107" t="str">
        <f>IFERROR(IF(AND(A150&lt;&gt;"",B150&lt;&gt;""),AANVRAAG!$B$6-1,""),"Gelijk aan ingangsdatum wijziging.")</f>
        <v/>
      </c>
    </row>
    <row r="151" spans="1:3" x14ac:dyDescent="0.25">
      <c r="A151" s="106"/>
      <c r="B151" s="106"/>
      <c r="C151" s="107" t="str">
        <f>IFERROR(IF(AND(A151&lt;&gt;"",B151&lt;&gt;""),AANVRAAG!$B$6-1,""),"Gelijk aan ingangsdatum wijziging.")</f>
        <v/>
      </c>
    </row>
    <row r="152" spans="1:3" x14ac:dyDescent="0.25">
      <c r="A152" s="106"/>
      <c r="B152" s="106"/>
      <c r="C152" s="107" t="str">
        <f>IFERROR(IF(AND(A152&lt;&gt;"",B152&lt;&gt;""),AANVRAAG!$B$6-1,""),"Gelijk aan ingangsdatum wijziging.")</f>
        <v/>
      </c>
    </row>
    <row r="153" spans="1:3" x14ac:dyDescent="0.25">
      <c r="A153" s="106"/>
      <c r="B153" s="106"/>
      <c r="C153" s="107" t="str">
        <f>IFERROR(IF(AND(A153&lt;&gt;"",B153&lt;&gt;""),AANVRAAG!$B$6-1,""),"Gelijk aan ingangsdatum wijziging.")</f>
        <v/>
      </c>
    </row>
    <row r="154" spans="1:3" x14ac:dyDescent="0.25">
      <c r="A154" s="106"/>
      <c r="B154" s="106"/>
      <c r="C154" s="107" t="str">
        <f>IFERROR(IF(AND(A154&lt;&gt;"",B154&lt;&gt;""),AANVRAAG!$B$6-1,""),"Gelijk aan ingangsdatum wijziging.")</f>
        <v/>
      </c>
    </row>
    <row r="155" spans="1:3" x14ac:dyDescent="0.25">
      <c r="A155" s="106"/>
      <c r="B155" s="106"/>
      <c r="C155" s="107" t="str">
        <f>IFERROR(IF(AND(A155&lt;&gt;"",B155&lt;&gt;""),AANVRAAG!$B$6-1,""),"Gelijk aan ingangsdatum wijziging.")</f>
        <v/>
      </c>
    </row>
    <row r="156" spans="1:3" x14ac:dyDescent="0.25">
      <c r="A156" s="106"/>
      <c r="B156" s="106"/>
      <c r="C156" s="107" t="str">
        <f>IFERROR(IF(AND(A156&lt;&gt;"",B156&lt;&gt;""),AANVRAAG!$B$6-1,""),"Gelijk aan ingangsdatum wijziging.")</f>
        <v/>
      </c>
    </row>
    <row r="157" spans="1:3" x14ac:dyDescent="0.25">
      <c r="A157" s="106"/>
      <c r="B157" s="106"/>
      <c r="C157" s="107" t="str">
        <f>IFERROR(IF(AND(A157&lt;&gt;"",B157&lt;&gt;""),AANVRAAG!$B$6-1,""),"Gelijk aan ingangsdatum wijziging.")</f>
        <v/>
      </c>
    </row>
    <row r="158" spans="1:3" x14ac:dyDescent="0.25">
      <c r="A158" s="106"/>
      <c r="B158" s="106"/>
      <c r="C158" s="107" t="str">
        <f>IFERROR(IF(AND(A158&lt;&gt;"",B158&lt;&gt;""),AANVRAAG!$B$6-1,""),"Gelijk aan ingangsdatum wijziging.")</f>
        <v/>
      </c>
    </row>
    <row r="159" spans="1:3" x14ac:dyDescent="0.25">
      <c r="A159" s="106"/>
      <c r="B159" s="106"/>
      <c r="C159" s="107" t="str">
        <f>IFERROR(IF(AND(A159&lt;&gt;"",B159&lt;&gt;""),AANVRAAG!$B$6-1,""),"Gelijk aan ingangsdatum wijziging.")</f>
        <v/>
      </c>
    </row>
    <row r="160" spans="1:3" x14ac:dyDescent="0.25">
      <c r="A160" s="106"/>
      <c r="B160" s="106"/>
      <c r="C160" s="107" t="str">
        <f>IFERROR(IF(AND(A160&lt;&gt;"",B160&lt;&gt;""),AANVRAAG!$B$6-1,""),"Gelijk aan ingangsdatum wijziging.")</f>
        <v/>
      </c>
    </row>
    <row r="161" spans="1:3" x14ac:dyDescent="0.25">
      <c r="A161" s="106"/>
      <c r="B161" s="106"/>
      <c r="C161" s="107" t="str">
        <f>IFERROR(IF(AND(A161&lt;&gt;"",B161&lt;&gt;""),AANVRAAG!$B$6-1,""),"Gelijk aan ingangsdatum wijziging.")</f>
        <v/>
      </c>
    </row>
    <row r="162" spans="1:3" x14ac:dyDescent="0.25">
      <c r="A162" s="106"/>
      <c r="B162" s="106"/>
      <c r="C162" s="107" t="str">
        <f>IFERROR(IF(AND(A162&lt;&gt;"",B162&lt;&gt;""),AANVRAAG!$B$6-1,""),"Gelijk aan ingangsdatum wijziging.")</f>
        <v/>
      </c>
    </row>
    <row r="163" spans="1:3" x14ac:dyDescent="0.25">
      <c r="A163" s="106"/>
      <c r="B163" s="106"/>
      <c r="C163" s="107" t="str">
        <f>IFERROR(IF(AND(A163&lt;&gt;"",B163&lt;&gt;""),AANVRAAG!$B$6-1,""),"Gelijk aan ingangsdatum wijziging.")</f>
        <v/>
      </c>
    </row>
    <row r="164" spans="1:3" x14ac:dyDescent="0.25">
      <c r="A164" s="106"/>
      <c r="B164" s="106"/>
      <c r="C164" s="107" t="str">
        <f>IFERROR(IF(AND(A164&lt;&gt;"",B164&lt;&gt;""),AANVRAAG!$B$6-1,""),"Gelijk aan ingangsdatum wijziging.")</f>
        <v/>
      </c>
    </row>
    <row r="165" spans="1:3" x14ac:dyDescent="0.25">
      <c r="A165" s="106"/>
      <c r="B165" s="106"/>
      <c r="C165" s="107" t="str">
        <f>IFERROR(IF(AND(A165&lt;&gt;"",B165&lt;&gt;""),AANVRAAG!$B$6-1,""),"Gelijk aan ingangsdatum wijziging.")</f>
        <v/>
      </c>
    </row>
    <row r="166" spans="1:3" x14ac:dyDescent="0.25">
      <c r="A166" s="106"/>
      <c r="B166" s="106"/>
      <c r="C166" s="107" t="str">
        <f>IFERROR(IF(AND(A166&lt;&gt;"",B166&lt;&gt;""),AANVRAAG!$B$6-1,""),"Gelijk aan ingangsdatum wijziging.")</f>
        <v/>
      </c>
    </row>
    <row r="167" spans="1:3" x14ac:dyDescent="0.25">
      <c r="A167" s="106"/>
      <c r="B167" s="106"/>
      <c r="C167" s="107" t="str">
        <f>IFERROR(IF(AND(A167&lt;&gt;"",B167&lt;&gt;""),AANVRAAG!$B$6-1,""),"Gelijk aan ingangsdatum wijziging.")</f>
        <v/>
      </c>
    </row>
    <row r="168" spans="1:3" x14ac:dyDescent="0.25">
      <c r="A168" s="106"/>
      <c r="B168" s="106"/>
      <c r="C168" s="107" t="str">
        <f>IFERROR(IF(AND(A168&lt;&gt;"",B168&lt;&gt;""),AANVRAAG!$B$6-1,""),"Gelijk aan ingangsdatum wijziging.")</f>
        <v/>
      </c>
    </row>
    <row r="169" spans="1:3" x14ac:dyDescent="0.25">
      <c r="A169" s="106"/>
      <c r="B169" s="106"/>
      <c r="C169" s="107" t="str">
        <f>IFERROR(IF(AND(A169&lt;&gt;"",B169&lt;&gt;""),AANVRAAG!$B$6-1,""),"Gelijk aan ingangsdatum wijziging.")</f>
        <v/>
      </c>
    </row>
    <row r="170" spans="1:3" x14ac:dyDescent="0.25">
      <c r="A170" s="106"/>
      <c r="B170" s="106"/>
      <c r="C170" s="107" t="str">
        <f>IFERROR(IF(AND(A170&lt;&gt;"",B170&lt;&gt;""),AANVRAAG!$B$6-1,""),"Gelijk aan ingangsdatum wijziging.")</f>
        <v/>
      </c>
    </row>
    <row r="171" spans="1:3" x14ac:dyDescent="0.25">
      <c r="A171" s="106"/>
      <c r="B171" s="106"/>
      <c r="C171" s="107" t="str">
        <f>IFERROR(IF(AND(A171&lt;&gt;"",B171&lt;&gt;""),AANVRAAG!$B$6-1,""),"Gelijk aan ingangsdatum wijziging.")</f>
        <v/>
      </c>
    </row>
    <row r="172" spans="1:3" x14ac:dyDescent="0.25">
      <c r="A172" s="106"/>
      <c r="B172" s="106"/>
      <c r="C172" s="107" t="str">
        <f>IFERROR(IF(AND(A172&lt;&gt;"",B172&lt;&gt;""),AANVRAAG!$B$6-1,""),"Gelijk aan ingangsdatum wijziging.")</f>
        <v/>
      </c>
    </row>
    <row r="173" spans="1:3" x14ac:dyDescent="0.25">
      <c r="A173" s="106"/>
      <c r="B173" s="106"/>
      <c r="C173" s="107" t="str">
        <f>IFERROR(IF(AND(A173&lt;&gt;"",B173&lt;&gt;""),AANVRAAG!$B$6-1,""),"Gelijk aan ingangsdatum wijziging.")</f>
        <v/>
      </c>
    </row>
    <row r="174" spans="1:3" x14ac:dyDescent="0.25">
      <c r="A174" s="106"/>
      <c r="B174" s="106"/>
      <c r="C174" s="107" t="str">
        <f>IFERROR(IF(AND(A174&lt;&gt;"",B174&lt;&gt;""),AANVRAAG!$B$6-1,""),"Gelijk aan ingangsdatum wijziging.")</f>
        <v/>
      </c>
    </row>
    <row r="175" spans="1:3" x14ac:dyDescent="0.25">
      <c r="A175" s="106"/>
      <c r="B175" s="106"/>
      <c r="C175" s="107" t="str">
        <f>IFERROR(IF(AND(A175&lt;&gt;"",B175&lt;&gt;""),AANVRAAG!$B$6-1,""),"Gelijk aan ingangsdatum wijziging.")</f>
        <v/>
      </c>
    </row>
    <row r="176" spans="1:3" x14ac:dyDescent="0.25">
      <c r="A176" s="106"/>
      <c r="B176" s="106"/>
      <c r="C176" s="107" t="str">
        <f>IFERROR(IF(AND(A176&lt;&gt;"",B176&lt;&gt;""),AANVRAAG!$B$6-1,""),"Gelijk aan ingangsdatum wijziging.")</f>
        <v/>
      </c>
    </row>
    <row r="177" spans="1:3" x14ac:dyDescent="0.25">
      <c r="A177" s="106"/>
      <c r="B177" s="106"/>
      <c r="C177" s="107" t="str">
        <f>IFERROR(IF(AND(A177&lt;&gt;"",B177&lt;&gt;""),AANVRAAG!$B$6-1,""),"Gelijk aan ingangsdatum wijziging.")</f>
        <v/>
      </c>
    </row>
    <row r="178" spans="1:3" x14ac:dyDescent="0.25">
      <c r="A178" s="106"/>
      <c r="B178" s="106"/>
      <c r="C178" s="107" t="str">
        <f>IFERROR(IF(AND(A178&lt;&gt;"",B178&lt;&gt;""),AANVRAAG!$B$6-1,""),"Gelijk aan ingangsdatum wijziging.")</f>
        <v/>
      </c>
    </row>
    <row r="179" spans="1:3" x14ac:dyDescent="0.25">
      <c r="A179" s="106"/>
      <c r="B179" s="106"/>
      <c r="C179" s="107" t="str">
        <f>IFERROR(IF(AND(A179&lt;&gt;"",B179&lt;&gt;""),AANVRAAG!$B$6-1,""),"Gelijk aan ingangsdatum wijziging.")</f>
        <v/>
      </c>
    </row>
    <row r="180" spans="1:3" x14ac:dyDescent="0.25">
      <c r="A180" s="106"/>
      <c r="B180" s="106"/>
      <c r="C180" s="107" t="str">
        <f>IFERROR(IF(AND(A180&lt;&gt;"",B180&lt;&gt;""),AANVRAAG!$B$6-1,""),"Gelijk aan ingangsdatum wijziging.")</f>
        <v/>
      </c>
    </row>
    <row r="181" spans="1:3" x14ac:dyDescent="0.25">
      <c r="A181" s="106"/>
      <c r="B181" s="106"/>
      <c r="C181" s="107" t="str">
        <f>IFERROR(IF(AND(A181&lt;&gt;"",B181&lt;&gt;""),AANVRAAG!$B$6-1,""),"Gelijk aan ingangsdatum wijziging.")</f>
        <v/>
      </c>
    </row>
    <row r="182" spans="1:3" x14ac:dyDescent="0.25">
      <c r="A182" s="106"/>
      <c r="B182" s="106"/>
      <c r="C182" s="107" t="str">
        <f>IFERROR(IF(AND(A182&lt;&gt;"",B182&lt;&gt;""),AANVRAAG!$B$6-1,""),"Gelijk aan ingangsdatum wijziging.")</f>
        <v/>
      </c>
    </row>
    <row r="183" spans="1:3" x14ac:dyDescent="0.25">
      <c r="A183" s="106"/>
      <c r="B183" s="106"/>
      <c r="C183" s="107" t="str">
        <f>IFERROR(IF(AND(A183&lt;&gt;"",B183&lt;&gt;""),AANVRAAG!$B$6-1,""),"Gelijk aan ingangsdatum wijziging.")</f>
        <v/>
      </c>
    </row>
    <row r="184" spans="1:3" x14ac:dyDescent="0.25">
      <c r="A184" s="106"/>
      <c r="B184" s="106"/>
      <c r="C184" s="107" t="str">
        <f>IFERROR(IF(AND(A184&lt;&gt;"",B184&lt;&gt;""),AANVRAAG!$B$6-1,""),"Gelijk aan ingangsdatum wijziging.")</f>
        <v/>
      </c>
    </row>
    <row r="185" spans="1:3" x14ac:dyDescent="0.25">
      <c r="A185" s="106"/>
      <c r="B185" s="106"/>
      <c r="C185" s="107" t="str">
        <f>IFERROR(IF(AND(A185&lt;&gt;"",B185&lt;&gt;""),AANVRAAG!$B$6-1,""),"Gelijk aan ingangsdatum wijziging.")</f>
        <v/>
      </c>
    </row>
    <row r="186" spans="1:3" x14ac:dyDescent="0.25">
      <c r="A186" s="106"/>
      <c r="B186" s="106"/>
      <c r="C186" s="107" t="str">
        <f>IFERROR(IF(AND(A186&lt;&gt;"",B186&lt;&gt;""),AANVRAAG!$B$6-1,""),"Gelijk aan ingangsdatum wijziging.")</f>
        <v/>
      </c>
    </row>
    <row r="187" spans="1:3" x14ac:dyDescent="0.25">
      <c r="A187" s="106"/>
      <c r="B187" s="106"/>
      <c r="C187" s="107" t="str">
        <f>IFERROR(IF(AND(A187&lt;&gt;"",B187&lt;&gt;""),AANVRAAG!$B$6-1,""),"Gelijk aan ingangsdatum wijziging.")</f>
        <v/>
      </c>
    </row>
    <row r="188" spans="1:3" x14ac:dyDescent="0.25">
      <c r="A188" s="106"/>
      <c r="B188" s="106"/>
      <c r="C188" s="107" t="str">
        <f>IFERROR(IF(AND(A188&lt;&gt;"",B188&lt;&gt;""),AANVRAAG!$B$6-1,""),"Gelijk aan ingangsdatum wijziging.")</f>
        <v/>
      </c>
    </row>
    <row r="189" spans="1:3" x14ac:dyDescent="0.25">
      <c r="A189" s="106"/>
      <c r="B189" s="106"/>
      <c r="C189" s="107" t="str">
        <f>IFERROR(IF(AND(A189&lt;&gt;"",B189&lt;&gt;""),AANVRAAG!$B$6-1,""),"Gelijk aan ingangsdatum wijziging.")</f>
        <v/>
      </c>
    </row>
    <row r="190" spans="1:3" x14ac:dyDescent="0.25">
      <c r="A190" s="106"/>
      <c r="B190" s="106"/>
      <c r="C190" s="107" t="str">
        <f>IFERROR(IF(AND(A190&lt;&gt;"",B190&lt;&gt;""),AANVRAAG!$B$6-1,""),"Gelijk aan ingangsdatum wijziging.")</f>
        <v/>
      </c>
    </row>
    <row r="191" spans="1:3" x14ac:dyDescent="0.25">
      <c r="A191" s="106"/>
      <c r="B191" s="106"/>
      <c r="C191" s="107" t="str">
        <f>IFERROR(IF(AND(A191&lt;&gt;"",B191&lt;&gt;""),AANVRAAG!$B$6-1,""),"Gelijk aan ingangsdatum wijziging.")</f>
        <v/>
      </c>
    </row>
    <row r="192" spans="1:3" x14ac:dyDescent="0.25">
      <c r="A192" s="106"/>
      <c r="B192" s="106"/>
      <c r="C192" s="107" t="str">
        <f>IFERROR(IF(AND(A192&lt;&gt;"",B192&lt;&gt;""),AANVRAAG!$B$6-1,""),"Gelijk aan ingangsdatum wijziging.")</f>
        <v/>
      </c>
    </row>
    <row r="193" spans="1:3" x14ac:dyDescent="0.25">
      <c r="A193" s="106"/>
      <c r="B193" s="106"/>
      <c r="C193" s="107" t="str">
        <f>IFERROR(IF(AND(A193&lt;&gt;"",B193&lt;&gt;""),AANVRAAG!$B$6-1,""),"Gelijk aan ingangsdatum wijziging.")</f>
        <v/>
      </c>
    </row>
    <row r="194" spans="1:3" x14ac:dyDescent="0.25">
      <c r="A194" s="106"/>
      <c r="B194" s="106"/>
      <c r="C194" s="107" t="str">
        <f>IFERROR(IF(AND(A194&lt;&gt;"",B194&lt;&gt;""),AANVRAAG!$B$6-1,""),"Gelijk aan ingangsdatum wijziging.")</f>
        <v/>
      </c>
    </row>
    <row r="195" spans="1:3" x14ac:dyDescent="0.25">
      <c r="A195" s="106"/>
      <c r="B195" s="106"/>
      <c r="C195" s="107" t="str">
        <f>IFERROR(IF(AND(A195&lt;&gt;"",B195&lt;&gt;""),AANVRAAG!$B$6-1,""),"Gelijk aan ingangsdatum wijziging.")</f>
        <v/>
      </c>
    </row>
    <row r="196" spans="1:3" x14ac:dyDescent="0.25">
      <c r="A196" s="106"/>
      <c r="B196" s="106"/>
      <c r="C196" s="107" t="str">
        <f>IFERROR(IF(AND(A196&lt;&gt;"",B196&lt;&gt;""),AANVRAAG!$B$6-1,""),"Gelijk aan ingangsdatum wijziging.")</f>
        <v/>
      </c>
    </row>
    <row r="197" spans="1:3" x14ac:dyDescent="0.25">
      <c r="A197" s="106"/>
      <c r="B197" s="106"/>
      <c r="C197" s="107" t="str">
        <f>IFERROR(IF(AND(A197&lt;&gt;"",B197&lt;&gt;""),AANVRAAG!$B$6-1,""),"Gelijk aan ingangsdatum wijziging.")</f>
        <v/>
      </c>
    </row>
    <row r="198" spans="1:3" x14ac:dyDescent="0.25">
      <c r="A198" s="106"/>
      <c r="B198" s="106"/>
      <c r="C198" s="107" t="str">
        <f>IFERROR(IF(AND(A198&lt;&gt;"",B198&lt;&gt;""),AANVRAAG!$B$6-1,""),"Gelijk aan ingangsdatum wijziging.")</f>
        <v/>
      </c>
    </row>
    <row r="199" spans="1:3" x14ac:dyDescent="0.25">
      <c r="A199" s="106"/>
      <c r="B199" s="106"/>
      <c r="C199" s="107" t="str">
        <f>IFERROR(IF(AND(A199&lt;&gt;"",B199&lt;&gt;""),AANVRAAG!$B$6-1,""),"Gelijk aan ingangsdatum wijziging.")</f>
        <v/>
      </c>
    </row>
    <row r="200" spans="1:3" x14ac:dyDescent="0.25">
      <c r="A200" s="106"/>
      <c r="B200" s="106"/>
      <c r="C200" s="107" t="str">
        <f>IFERROR(IF(AND(A200&lt;&gt;"",B200&lt;&gt;""),AANVRAAG!$B$6-1,""),"Gelijk aan ingangsdatum wijziging.")</f>
        <v/>
      </c>
    </row>
    <row r="201" spans="1:3" x14ac:dyDescent="0.25">
      <c r="A201" s="106"/>
      <c r="B201" s="106"/>
      <c r="C201" s="107" t="str">
        <f>IFERROR(IF(AND(A201&lt;&gt;"",B201&lt;&gt;""),AANVRAAG!$B$6-1,""),"Gelijk aan ingangsdatum wijziging.")</f>
        <v/>
      </c>
    </row>
    <row r="202" spans="1:3" x14ac:dyDescent="0.25">
      <c r="A202" s="106"/>
      <c r="B202" s="106"/>
      <c r="C202" s="107" t="str">
        <f>IFERROR(IF(AND(A202&lt;&gt;"",B202&lt;&gt;""),AANVRAAG!$B$6-1,""),"Gelijk aan ingangsdatum wijziging.")</f>
        <v/>
      </c>
    </row>
    <row r="203" spans="1:3" x14ac:dyDescent="0.25">
      <c r="A203" s="106"/>
      <c r="B203" s="106"/>
      <c r="C203" s="107" t="str">
        <f>IFERROR(IF(AND(A203&lt;&gt;"",B203&lt;&gt;""),AANVRAAG!$B$6-1,""),"Gelijk aan ingangsdatum wijziging.")</f>
        <v/>
      </c>
    </row>
    <row r="204" spans="1:3" x14ac:dyDescent="0.25">
      <c r="A204" s="106"/>
      <c r="B204" s="106"/>
      <c r="C204" s="107" t="str">
        <f>IFERROR(IF(AND(A204&lt;&gt;"",B204&lt;&gt;""),AANVRAAG!$B$6-1,""),"Gelijk aan ingangsdatum wijziging.")</f>
        <v/>
      </c>
    </row>
    <row r="205" spans="1:3" x14ac:dyDescent="0.25">
      <c r="A205" s="106"/>
      <c r="B205" s="106"/>
      <c r="C205" s="107" t="str">
        <f>IFERROR(IF(AND(A205&lt;&gt;"",B205&lt;&gt;""),AANVRAAG!$B$6-1,""),"Gelijk aan ingangsdatum wijziging.")</f>
        <v/>
      </c>
    </row>
    <row r="206" spans="1:3" x14ac:dyDescent="0.25">
      <c r="A206" s="106"/>
      <c r="B206" s="106"/>
      <c r="C206" s="107" t="str">
        <f>IFERROR(IF(AND(A206&lt;&gt;"",B206&lt;&gt;""),AANVRAAG!$B$6-1,""),"Gelijk aan ingangsdatum wijziging.")</f>
        <v/>
      </c>
    </row>
    <row r="207" spans="1:3" x14ac:dyDescent="0.25">
      <c r="A207" s="106"/>
      <c r="B207" s="106"/>
      <c r="C207" s="107" t="str">
        <f>IFERROR(IF(AND(A207&lt;&gt;"",B207&lt;&gt;""),AANVRAAG!$B$6-1,""),"Gelijk aan ingangsdatum wijziging.")</f>
        <v/>
      </c>
    </row>
    <row r="208" spans="1:3" x14ac:dyDescent="0.25">
      <c r="A208" s="106"/>
      <c r="B208" s="106"/>
      <c r="C208" s="107" t="str">
        <f>IFERROR(IF(AND(A208&lt;&gt;"",B208&lt;&gt;""),AANVRAAG!$B$6-1,""),"Gelijk aan ingangsdatum wijziging.")</f>
        <v/>
      </c>
    </row>
    <row r="209" spans="1:3" x14ac:dyDescent="0.25">
      <c r="A209" s="106"/>
      <c r="B209" s="106"/>
      <c r="C209" s="107" t="str">
        <f>IFERROR(IF(AND(A209&lt;&gt;"",B209&lt;&gt;""),AANVRAAG!$B$6-1,""),"Gelijk aan ingangsdatum wijziging.")</f>
        <v/>
      </c>
    </row>
    <row r="210" spans="1:3" x14ac:dyDescent="0.25">
      <c r="A210" s="106"/>
      <c r="B210" s="106"/>
      <c r="C210" s="107" t="str">
        <f>IFERROR(IF(AND(A210&lt;&gt;"",B210&lt;&gt;""),AANVRAAG!$B$6-1,""),"Gelijk aan ingangsdatum wijziging.")</f>
        <v/>
      </c>
    </row>
    <row r="211" spans="1:3" x14ac:dyDescent="0.25">
      <c r="A211" s="106"/>
      <c r="B211" s="106"/>
      <c r="C211" s="107" t="str">
        <f>IFERROR(IF(AND(A211&lt;&gt;"",B211&lt;&gt;""),AANVRAAG!$B$6-1,""),"Gelijk aan ingangsdatum wijziging.")</f>
        <v/>
      </c>
    </row>
    <row r="212" spans="1:3" x14ac:dyDescent="0.25">
      <c r="A212" s="106"/>
      <c r="B212" s="106"/>
      <c r="C212" s="107" t="str">
        <f>IFERROR(IF(AND(A212&lt;&gt;"",B212&lt;&gt;""),AANVRAAG!$B$6-1,""),"Gelijk aan ingangsdatum wijziging.")</f>
        <v/>
      </c>
    </row>
    <row r="213" spans="1:3" x14ac:dyDescent="0.25">
      <c r="A213" s="106"/>
      <c r="B213" s="106"/>
      <c r="C213" s="107" t="str">
        <f>IFERROR(IF(AND(A213&lt;&gt;"",B213&lt;&gt;""),AANVRAAG!$B$6-1,""),"Gelijk aan ingangsdatum wijziging.")</f>
        <v/>
      </c>
    </row>
    <row r="214" spans="1:3" x14ac:dyDescent="0.25">
      <c r="A214" s="106"/>
      <c r="B214" s="106"/>
      <c r="C214" s="107" t="str">
        <f>IFERROR(IF(AND(A214&lt;&gt;"",B214&lt;&gt;""),AANVRAAG!$B$6-1,""),"Gelijk aan ingangsdatum wijziging.")</f>
        <v/>
      </c>
    </row>
    <row r="215" spans="1:3" x14ac:dyDescent="0.25">
      <c r="A215" s="106"/>
      <c r="B215" s="106"/>
      <c r="C215" s="107" t="str">
        <f>IFERROR(IF(AND(A215&lt;&gt;"",B215&lt;&gt;""),AANVRAAG!$B$6-1,""),"Gelijk aan ingangsdatum wijziging.")</f>
        <v/>
      </c>
    </row>
    <row r="216" spans="1:3" x14ac:dyDescent="0.25">
      <c r="A216" s="106"/>
      <c r="B216" s="106"/>
      <c r="C216" s="107" t="str">
        <f>IFERROR(IF(AND(A216&lt;&gt;"",B216&lt;&gt;""),AANVRAAG!$B$6-1,""),"Gelijk aan ingangsdatum wijziging.")</f>
        <v/>
      </c>
    </row>
    <row r="217" spans="1:3" x14ac:dyDescent="0.25">
      <c r="A217" s="106"/>
      <c r="B217" s="106"/>
      <c r="C217" s="107" t="str">
        <f>IFERROR(IF(AND(A217&lt;&gt;"",B217&lt;&gt;""),AANVRAAG!$B$6-1,""),"Gelijk aan ingangsdatum wijziging.")</f>
        <v/>
      </c>
    </row>
    <row r="218" spans="1:3" x14ac:dyDescent="0.25">
      <c r="A218" s="106"/>
      <c r="B218" s="106"/>
      <c r="C218" s="107" t="str">
        <f>IFERROR(IF(AND(A218&lt;&gt;"",B218&lt;&gt;""),AANVRAAG!$B$6-1,""),"Gelijk aan ingangsdatum wijziging.")</f>
        <v/>
      </c>
    </row>
    <row r="219" spans="1:3" x14ac:dyDescent="0.25">
      <c r="A219" s="106"/>
      <c r="B219" s="106"/>
      <c r="C219" s="107" t="str">
        <f>IFERROR(IF(AND(A219&lt;&gt;"",B219&lt;&gt;""),AANVRAAG!$B$6-1,""),"Gelijk aan ingangsdatum wijziging.")</f>
        <v/>
      </c>
    </row>
    <row r="220" spans="1:3" x14ac:dyDescent="0.25">
      <c r="A220" s="106"/>
      <c r="B220" s="106"/>
      <c r="C220" s="107" t="str">
        <f>IFERROR(IF(AND(A220&lt;&gt;"",B220&lt;&gt;""),AANVRAAG!$B$6-1,""),"Gelijk aan ingangsdatum wijziging.")</f>
        <v/>
      </c>
    </row>
    <row r="221" spans="1:3" x14ac:dyDescent="0.25">
      <c r="A221" s="106"/>
      <c r="B221" s="106"/>
      <c r="C221" s="107" t="str">
        <f>IFERROR(IF(AND(A221&lt;&gt;"",B221&lt;&gt;""),AANVRAAG!$B$6-1,""),"Gelijk aan ingangsdatum wijziging.")</f>
        <v/>
      </c>
    </row>
    <row r="222" spans="1:3" x14ac:dyDescent="0.25">
      <c r="A222" s="106"/>
      <c r="B222" s="106"/>
      <c r="C222" s="107" t="str">
        <f>IFERROR(IF(AND(A222&lt;&gt;"",B222&lt;&gt;""),AANVRAAG!$B$6-1,""),"Gelijk aan ingangsdatum wijziging.")</f>
        <v/>
      </c>
    </row>
    <row r="223" spans="1:3" x14ac:dyDescent="0.25">
      <c r="A223" s="106"/>
      <c r="B223" s="106"/>
      <c r="C223" s="107" t="str">
        <f>IFERROR(IF(AND(A223&lt;&gt;"",B223&lt;&gt;""),AANVRAAG!$B$6-1,""),"Gelijk aan ingangsdatum wijziging.")</f>
        <v/>
      </c>
    </row>
    <row r="224" spans="1:3" x14ac:dyDescent="0.25">
      <c r="A224" s="106"/>
      <c r="B224" s="106"/>
      <c r="C224" s="107" t="str">
        <f>IFERROR(IF(AND(A224&lt;&gt;"",B224&lt;&gt;""),AANVRAAG!$B$6-1,""),"Gelijk aan ingangsdatum wijziging.")</f>
        <v/>
      </c>
    </row>
    <row r="225" spans="1:3" x14ac:dyDescent="0.25">
      <c r="A225" s="106"/>
      <c r="B225" s="106"/>
      <c r="C225" s="107" t="str">
        <f>IFERROR(IF(AND(A225&lt;&gt;"",B225&lt;&gt;""),AANVRAAG!$B$6-1,""),"Gelijk aan ingangsdatum wijziging.")</f>
        <v/>
      </c>
    </row>
    <row r="226" spans="1:3" x14ac:dyDescent="0.25">
      <c r="A226" s="106"/>
      <c r="B226" s="106"/>
      <c r="C226" s="107" t="str">
        <f>IFERROR(IF(AND(A226&lt;&gt;"",B226&lt;&gt;""),AANVRAAG!$B$6-1,""),"Gelijk aan ingangsdatum wijziging.")</f>
        <v/>
      </c>
    </row>
    <row r="227" spans="1:3" x14ac:dyDescent="0.25">
      <c r="A227" s="106"/>
      <c r="B227" s="106"/>
      <c r="C227" s="107" t="str">
        <f>IFERROR(IF(AND(A227&lt;&gt;"",B227&lt;&gt;""),AANVRAAG!$B$6-1,""),"Gelijk aan ingangsdatum wijziging.")</f>
        <v/>
      </c>
    </row>
    <row r="228" spans="1:3" x14ac:dyDescent="0.25">
      <c r="A228" s="106"/>
      <c r="B228" s="106"/>
      <c r="C228" s="107" t="str">
        <f>IFERROR(IF(AND(A228&lt;&gt;"",B228&lt;&gt;""),AANVRAAG!$B$6-1,""),"Gelijk aan ingangsdatum wijziging.")</f>
        <v/>
      </c>
    </row>
    <row r="229" spans="1:3" x14ac:dyDescent="0.25">
      <c r="A229" s="106"/>
      <c r="B229" s="106"/>
      <c r="C229" s="107" t="str">
        <f>IFERROR(IF(AND(A229&lt;&gt;"",B229&lt;&gt;""),AANVRAAG!$B$6-1,""),"Gelijk aan ingangsdatum wijziging.")</f>
        <v/>
      </c>
    </row>
    <row r="230" spans="1:3" x14ac:dyDescent="0.25">
      <c r="A230" s="106"/>
      <c r="B230" s="106"/>
      <c r="C230" s="107" t="str">
        <f>IFERROR(IF(AND(A230&lt;&gt;"",B230&lt;&gt;""),AANVRAAG!$B$6-1,""),"Gelijk aan ingangsdatum wijziging.")</f>
        <v/>
      </c>
    </row>
    <row r="231" spans="1:3" x14ac:dyDescent="0.25">
      <c r="A231" s="106"/>
      <c r="B231" s="106"/>
      <c r="C231" s="107" t="str">
        <f>IFERROR(IF(AND(A231&lt;&gt;"",B231&lt;&gt;""),AANVRAAG!$B$6-1,""),"Gelijk aan ingangsdatum wijziging.")</f>
        <v/>
      </c>
    </row>
    <row r="232" spans="1:3" x14ac:dyDescent="0.25">
      <c r="A232" s="106"/>
      <c r="B232" s="106"/>
      <c r="C232" s="107" t="str">
        <f>IFERROR(IF(AND(A232&lt;&gt;"",B232&lt;&gt;""),AANVRAAG!$B$6-1,""),"Gelijk aan ingangsdatum wijziging.")</f>
        <v/>
      </c>
    </row>
    <row r="233" spans="1:3" x14ac:dyDescent="0.25">
      <c r="A233" s="106"/>
      <c r="B233" s="106"/>
      <c r="C233" s="107" t="str">
        <f>IFERROR(IF(AND(A233&lt;&gt;"",B233&lt;&gt;""),AANVRAAG!$B$6-1,""),"Gelijk aan ingangsdatum wijziging.")</f>
        <v/>
      </c>
    </row>
    <row r="234" spans="1:3" x14ac:dyDescent="0.25">
      <c r="A234" s="106"/>
      <c r="B234" s="106"/>
      <c r="C234" s="107" t="str">
        <f>IFERROR(IF(AND(A234&lt;&gt;"",B234&lt;&gt;""),AANVRAAG!$B$6-1,""),"Gelijk aan ingangsdatum wijziging.")</f>
        <v/>
      </c>
    </row>
    <row r="235" spans="1:3" x14ac:dyDescent="0.25">
      <c r="A235" s="106"/>
      <c r="B235" s="106"/>
      <c r="C235" s="107" t="str">
        <f>IFERROR(IF(AND(A235&lt;&gt;"",B235&lt;&gt;""),AANVRAAG!$B$6-1,""),"Gelijk aan ingangsdatum wijziging.")</f>
        <v/>
      </c>
    </row>
    <row r="236" spans="1:3" x14ac:dyDescent="0.25">
      <c r="A236" s="106"/>
      <c r="B236" s="106"/>
      <c r="C236" s="107" t="str">
        <f>IFERROR(IF(AND(A236&lt;&gt;"",B236&lt;&gt;""),AANVRAAG!$B$6-1,""),"Gelijk aan ingangsdatum wijziging.")</f>
        <v/>
      </c>
    </row>
    <row r="237" spans="1:3" x14ac:dyDescent="0.25">
      <c r="A237" s="106"/>
      <c r="B237" s="106"/>
      <c r="C237" s="107" t="str">
        <f>IFERROR(IF(AND(A237&lt;&gt;"",B237&lt;&gt;""),AANVRAAG!$B$6-1,""),"Gelijk aan ingangsdatum wijziging.")</f>
        <v/>
      </c>
    </row>
    <row r="238" spans="1:3" x14ac:dyDescent="0.25">
      <c r="A238" s="106"/>
      <c r="B238" s="106"/>
      <c r="C238" s="107" t="str">
        <f>IFERROR(IF(AND(A238&lt;&gt;"",B238&lt;&gt;""),AANVRAAG!$B$6-1,""),"Gelijk aan ingangsdatum wijziging.")</f>
        <v/>
      </c>
    </row>
    <row r="239" spans="1:3" x14ac:dyDescent="0.25">
      <c r="A239" s="106"/>
      <c r="B239" s="106"/>
      <c r="C239" s="107" t="str">
        <f>IFERROR(IF(AND(A239&lt;&gt;"",B239&lt;&gt;""),AANVRAAG!$B$6-1,""),"Gelijk aan ingangsdatum wijziging.")</f>
        <v/>
      </c>
    </row>
    <row r="240" spans="1:3" x14ac:dyDescent="0.25">
      <c r="A240" s="106"/>
      <c r="B240" s="106"/>
      <c r="C240" s="107" t="str">
        <f>IFERROR(IF(AND(A240&lt;&gt;"",B240&lt;&gt;""),AANVRAAG!$B$6-1,""),"Gelijk aan ingangsdatum wijziging.")</f>
        <v/>
      </c>
    </row>
    <row r="241" spans="1:3" x14ac:dyDescent="0.25">
      <c r="A241" s="106"/>
      <c r="B241" s="106"/>
      <c r="C241" s="107" t="str">
        <f>IFERROR(IF(AND(A241&lt;&gt;"",B241&lt;&gt;""),AANVRAAG!$B$6-1,""),"Gelijk aan ingangsdatum wijziging.")</f>
        <v/>
      </c>
    </row>
    <row r="242" spans="1:3" x14ac:dyDescent="0.25">
      <c r="A242" s="106"/>
      <c r="B242" s="106"/>
      <c r="C242" s="107" t="str">
        <f>IFERROR(IF(AND(A242&lt;&gt;"",B242&lt;&gt;""),AANVRAAG!$B$6-1,""),"Gelijk aan ingangsdatum wijziging.")</f>
        <v/>
      </c>
    </row>
    <row r="243" spans="1:3" x14ac:dyDescent="0.25">
      <c r="A243" s="106"/>
      <c r="B243" s="106"/>
      <c r="C243" s="107" t="str">
        <f>IFERROR(IF(AND(A243&lt;&gt;"",B243&lt;&gt;""),AANVRAAG!$B$6-1,""),"Gelijk aan ingangsdatum wijziging.")</f>
        <v/>
      </c>
    </row>
    <row r="244" spans="1:3" x14ac:dyDescent="0.25">
      <c r="A244" s="106"/>
      <c r="B244" s="106"/>
      <c r="C244" s="107" t="str">
        <f>IFERROR(IF(AND(A244&lt;&gt;"",B244&lt;&gt;""),AANVRAAG!$B$6-1,""),"Gelijk aan ingangsdatum wijziging.")</f>
        <v/>
      </c>
    </row>
    <row r="245" spans="1:3" x14ac:dyDescent="0.25">
      <c r="A245" s="106"/>
      <c r="B245" s="106"/>
      <c r="C245" s="107" t="str">
        <f>IFERROR(IF(AND(A245&lt;&gt;"",B245&lt;&gt;""),AANVRAAG!$B$6-1,""),"Gelijk aan ingangsdatum wijziging.")</f>
        <v/>
      </c>
    </row>
    <row r="246" spans="1:3" x14ac:dyDescent="0.25">
      <c r="A246" s="106"/>
      <c r="B246" s="106"/>
      <c r="C246" s="107" t="str">
        <f>IFERROR(IF(AND(A246&lt;&gt;"",B246&lt;&gt;""),AANVRAAG!$B$6-1,""),"Gelijk aan ingangsdatum wijziging.")</f>
        <v/>
      </c>
    </row>
    <row r="247" spans="1:3" x14ac:dyDescent="0.25">
      <c r="A247" s="106"/>
      <c r="B247" s="106"/>
      <c r="C247" s="107" t="str">
        <f>IFERROR(IF(AND(A247&lt;&gt;"",B247&lt;&gt;""),AANVRAAG!$B$6-1,""),"Gelijk aan ingangsdatum wijziging.")</f>
        <v/>
      </c>
    </row>
    <row r="248" spans="1:3" x14ac:dyDescent="0.25">
      <c r="A248" s="106"/>
      <c r="B248" s="106"/>
      <c r="C248" s="107" t="str">
        <f>IFERROR(IF(AND(A248&lt;&gt;"",B248&lt;&gt;""),AANVRAAG!$B$6-1,""),"Gelijk aan ingangsdatum wijziging.")</f>
        <v/>
      </c>
    </row>
    <row r="249" spans="1:3" x14ac:dyDescent="0.25">
      <c r="A249" s="106"/>
      <c r="B249" s="106"/>
      <c r="C249" s="107" t="str">
        <f>IFERROR(IF(AND(A249&lt;&gt;"",B249&lt;&gt;""),AANVRAAG!$B$6-1,""),"Gelijk aan ingangsdatum wijziging.")</f>
        <v/>
      </c>
    </row>
    <row r="250" spans="1:3" x14ac:dyDescent="0.25">
      <c r="A250" s="106"/>
      <c r="B250" s="106"/>
      <c r="C250" s="107" t="str">
        <f>IFERROR(IF(AND(A250&lt;&gt;"",B250&lt;&gt;""),AANVRAAG!$B$6-1,""),"Gelijk aan ingangsdatum wijziging.")</f>
        <v/>
      </c>
    </row>
    <row r="251" spans="1:3" x14ac:dyDescent="0.25">
      <c r="A251" s="106"/>
      <c r="B251" s="106"/>
      <c r="C251" s="107" t="str">
        <f>IFERROR(IF(AND(A251&lt;&gt;"",B251&lt;&gt;""),AANVRAAG!$B$6-1,""),"Gelijk aan ingangsdatum wijziging.")</f>
        <v/>
      </c>
    </row>
    <row r="252" spans="1:3" x14ac:dyDescent="0.25">
      <c r="A252" s="106"/>
      <c r="B252" s="106"/>
      <c r="C252" s="107" t="str">
        <f>IFERROR(IF(AND(A252&lt;&gt;"",B252&lt;&gt;""),AANVRAAG!$B$6-1,""),"Gelijk aan ingangsdatum wijziging.")</f>
        <v/>
      </c>
    </row>
    <row r="253" spans="1:3" x14ac:dyDescent="0.25">
      <c r="A253" s="106"/>
      <c r="B253" s="106"/>
      <c r="C253" s="107" t="str">
        <f>IFERROR(IF(AND(A253&lt;&gt;"",B253&lt;&gt;""),AANVRAAG!$B$6-1,""),"Gelijk aan ingangsdatum wijziging.")</f>
        <v/>
      </c>
    </row>
    <row r="254" spans="1:3" x14ac:dyDescent="0.25">
      <c r="A254" s="106"/>
      <c r="B254" s="106"/>
      <c r="C254" s="107" t="str">
        <f>IFERROR(IF(AND(A254&lt;&gt;"",B254&lt;&gt;""),AANVRAAG!$B$6-1,""),"Gelijk aan ingangsdatum wijziging.")</f>
        <v/>
      </c>
    </row>
    <row r="255" spans="1:3" x14ac:dyDescent="0.25">
      <c r="A255" s="106"/>
      <c r="B255" s="106"/>
      <c r="C255" s="107" t="str">
        <f>IFERROR(IF(AND(A255&lt;&gt;"",B255&lt;&gt;""),AANVRAAG!$B$6-1,""),"Gelijk aan ingangsdatum wijziging.")</f>
        <v/>
      </c>
    </row>
    <row r="256" spans="1:3" x14ac:dyDescent="0.25">
      <c r="A256" s="106"/>
      <c r="B256" s="106"/>
      <c r="C256" s="107" t="str">
        <f>IFERROR(IF(AND(A256&lt;&gt;"",B256&lt;&gt;""),AANVRAAG!$B$6-1,""),"Gelijk aan ingangsdatum wijziging.")</f>
        <v/>
      </c>
    </row>
    <row r="257" spans="1:3" x14ac:dyDescent="0.25">
      <c r="A257" s="106"/>
      <c r="B257" s="106"/>
      <c r="C257" s="107" t="str">
        <f>IFERROR(IF(AND(A257&lt;&gt;"",B257&lt;&gt;""),AANVRAAG!$B$6-1,""),"Gelijk aan ingangsdatum wijziging.")</f>
        <v/>
      </c>
    </row>
    <row r="258" spans="1:3" x14ac:dyDescent="0.25">
      <c r="A258" s="106"/>
      <c r="B258" s="106"/>
      <c r="C258" s="107" t="str">
        <f>IFERROR(IF(AND(A258&lt;&gt;"",B258&lt;&gt;""),AANVRAAG!$B$6-1,""),"Gelijk aan ingangsdatum wijziging.")</f>
        <v/>
      </c>
    </row>
    <row r="259" spans="1:3" x14ac:dyDescent="0.25">
      <c r="A259" s="106"/>
      <c r="B259" s="106"/>
      <c r="C259" s="107" t="str">
        <f>IFERROR(IF(AND(A259&lt;&gt;"",B259&lt;&gt;""),AANVRAAG!$B$6-1,""),"Gelijk aan ingangsdatum wijziging.")</f>
        <v/>
      </c>
    </row>
    <row r="260" spans="1:3" x14ac:dyDescent="0.25">
      <c r="A260" s="106"/>
      <c r="B260" s="106"/>
      <c r="C260" s="107" t="str">
        <f>IFERROR(IF(AND(A260&lt;&gt;"",B260&lt;&gt;""),AANVRAAG!$B$6-1,""),"Gelijk aan ingangsdatum wijziging.")</f>
        <v/>
      </c>
    </row>
    <row r="261" spans="1:3" x14ac:dyDescent="0.25">
      <c r="A261" s="106"/>
      <c r="B261" s="106"/>
      <c r="C261" s="107" t="str">
        <f>IFERROR(IF(AND(A261&lt;&gt;"",B261&lt;&gt;""),AANVRAAG!$B$6-1,""),"Gelijk aan ingangsdatum wijziging.")</f>
        <v/>
      </c>
    </row>
    <row r="262" spans="1:3" x14ac:dyDescent="0.25">
      <c r="A262" s="106"/>
      <c r="B262" s="106"/>
      <c r="C262" s="107" t="str">
        <f>IFERROR(IF(AND(A262&lt;&gt;"",B262&lt;&gt;""),AANVRAAG!$B$6-1,""),"Gelijk aan ingangsdatum wijziging.")</f>
        <v/>
      </c>
    </row>
    <row r="263" spans="1:3" x14ac:dyDescent="0.25">
      <c r="A263" s="106"/>
      <c r="B263" s="106"/>
      <c r="C263" s="107" t="str">
        <f>IFERROR(IF(AND(A263&lt;&gt;"",B263&lt;&gt;""),AANVRAAG!$B$6-1,""),"Gelijk aan ingangsdatum wijziging.")</f>
        <v/>
      </c>
    </row>
    <row r="264" spans="1:3" x14ac:dyDescent="0.25">
      <c r="A264" s="106"/>
      <c r="B264" s="106"/>
      <c r="C264" s="107" t="str">
        <f>IFERROR(IF(AND(A264&lt;&gt;"",B264&lt;&gt;""),AANVRAAG!$B$6-1,""),"Gelijk aan ingangsdatum wijziging.")</f>
        <v/>
      </c>
    </row>
    <row r="265" spans="1:3" x14ac:dyDescent="0.25">
      <c r="A265" s="106"/>
      <c r="B265" s="106"/>
      <c r="C265" s="107" t="str">
        <f>IFERROR(IF(AND(A265&lt;&gt;"",B265&lt;&gt;""),AANVRAAG!$B$6-1,""),"Gelijk aan ingangsdatum wijziging.")</f>
        <v/>
      </c>
    </row>
    <row r="266" spans="1:3" x14ac:dyDescent="0.25">
      <c r="A266" s="106"/>
      <c r="B266" s="106"/>
      <c r="C266" s="107" t="str">
        <f>IFERROR(IF(AND(A266&lt;&gt;"",B266&lt;&gt;""),AANVRAAG!$B$6-1,""),"Gelijk aan ingangsdatum wijziging.")</f>
        <v/>
      </c>
    </row>
    <row r="267" spans="1:3" x14ac:dyDescent="0.25">
      <c r="A267" s="106"/>
      <c r="B267" s="106"/>
      <c r="C267" s="107" t="str">
        <f>IFERROR(IF(AND(A267&lt;&gt;"",B267&lt;&gt;""),AANVRAAG!$B$6-1,""),"Gelijk aan ingangsdatum wijziging.")</f>
        <v/>
      </c>
    </row>
    <row r="268" spans="1:3" x14ac:dyDescent="0.25">
      <c r="A268" s="106"/>
      <c r="B268" s="106"/>
      <c r="C268" s="107" t="str">
        <f>IFERROR(IF(AND(A268&lt;&gt;"",B268&lt;&gt;""),AANVRAAG!$B$6-1,""),"Gelijk aan ingangsdatum wijziging.")</f>
        <v/>
      </c>
    </row>
    <row r="269" spans="1:3" x14ac:dyDescent="0.25">
      <c r="A269" s="106"/>
      <c r="B269" s="106"/>
      <c r="C269" s="107" t="str">
        <f>IFERROR(IF(AND(A269&lt;&gt;"",B269&lt;&gt;""),AANVRAAG!$B$6-1,""),"Gelijk aan ingangsdatum wijziging.")</f>
        <v/>
      </c>
    </row>
    <row r="270" spans="1:3" x14ac:dyDescent="0.25">
      <c r="A270" s="106"/>
      <c r="B270" s="106"/>
      <c r="C270" s="107" t="str">
        <f>IFERROR(IF(AND(A270&lt;&gt;"",B270&lt;&gt;""),AANVRAAG!$B$6-1,""),"Gelijk aan ingangsdatum wijziging.")</f>
        <v/>
      </c>
    </row>
    <row r="271" spans="1:3" x14ac:dyDescent="0.25">
      <c r="A271" s="106"/>
      <c r="B271" s="106"/>
      <c r="C271" s="107" t="str">
        <f>IFERROR(IF(AND(A271&lt;&gt;"",B271&lt;&gt;""),AANVRAAG!$B$6-1,""),"Gelijk aan ingangsdatum wijziging.")</f>
        <v/>
      </c>
    </row>
    <row r="272" spans="1:3" x14ac:dyDescent="0.25">
      <c r="A272" s="106"/>
      <c r="B272" s="106"/>
      <c r="C272" s="107" t="str">
        <f>IFERROR(IF(AND(A272&lt;&gt;"",B272&lt;&gt;""),AANVRAAG!$B$6-1,""),"Gelijk aan ingangsdatum wijziging.")</f>
        <v/>
      </c>
    </row>
    <row r="273" spans="1:3" x14ac:dyDescent="0.25">
      <c r="A273" s="106"/>
      <c r="B273" s="106"/>
      <c r="C273" s="107" t="str">
        <f>IFERROR(IF(AND(A273&lt;&gt;"",B273&lt;&gt;""),AANVRAAG!$B$6-1,""),"Gelijk aan ingangsdatum wijziging.")</f>
        <v/>
      </c>
    </row>
    <row r="274" spans="1:3" x14ac:dyDescent="0.25">
      <c r="A274" s="106"/>
      <c r="B274" s="106"/>
      <c r="C274" s="107" t="str">
        <f>IFERROR(IF(AND(A274&lt;&gt;"",B274&lt;&gt;""),AANVRAAG!$B$6-1,""),"Gelijk aan ingangsdatum wijziging.")</f>
        <v/>
      </c>
    </row>
    <row r="275" spans="1:3" x14ac:dyDescent="0.25">
      <c r="A275" s="106"/>
      <c r="B275" s="106"/>
      <c r="C275" s="107" t="str">
        <f>IFERROR(IF(AND(A275&lt;&gt;"",B275&lt;&gt;""),AANVRAAG!$B$6-1,""),"Gelijk aan ingangsdatum wijziging.")</f>
        <v/>
      </c>
    </row>
    <row r="276" spans="1:3" x14ac:dyDescent="0.25">
      <c r="A276" s="106"/>
      <c r="B276" s="106"/>
      <c r="C276" s="107" t="str">
        <f>IFERROR(IF(AND(A276&lt;&gt;"",B276&lt;&gt;""),AANVRAAG!$B$6-1,""),"Gelijk aan ingangsdatum wijziging.")</f>
        <v/>
      </c>
    </row>
    <row r="277" spans="1:3" x14ac:dyDescent="0.25">
      <c r="A277" s="106"/>
      <c r="B277" s="106"/>
      <c r="C277" s="107" t="str">
        <f>IFERROR(IF(AND(A277&lt;&gt;"",B277&lt;&gt;""),AANVRAAG!$B$6-1,""),"Gelijk aan ingangsdatum wijziging.")</f>
        <v/>
      </c>
    </row>
    <row r="278" spans="1:3" x14ac:dyDescent="0.25">
      <c r="A278" s="106"/>
      <c r="B278" s="106"/>
      <c r="C278" s="107" t="str">
        <f>IFERROR(IF(AND(A278&lt;&gt;"",B278&lt;&gt;""),AANVRAAG!$B$6-1,""),"Gelijk aan ingangsdatum wijziging.")</f>
        <v/>
      </c>
    </row>
    <row r="279" spans="1:3" x14ac:dyDescent="0.25">
      <c r="A279" s="106"/>
      <c r="B279" s="106"/>
      <c r="C279" s="107" t="str">
        <f>IFERROR(IF(AND(A279&lt;&gt;"",B279&lt;&gt;""),AANVRAAG!$B$6-1,""),"Gelijk aan ingangsdatum wijziging.")</f>
        <v/>
      </c>
    </row>
    <row r="280" spans="1:3" x14ac:dyDescent="0.25">
      <c r="A280" s="106"/>
      <c r="B280" s="106"/>
      <c r="C280" s="107" t="str">
        <f>IFERROR(IF(AND(A280&lt;&gt;"",B280&lt;&gt;""),AANVRAAG!$B$6-1,""),"Gelijk aan ingangsdatum wijziging.")</f>
        <v/>
      </c>
    </row>
    <row r="281" spans="1:3" x14ac:dyDescent="0.25">
      <c r="A281" s="106"/>
      <c r="B281" s="106"/>
      <c r="C281" s="107" t="str">
        <f>IFERROR(IF(AND(A281&lt;&gt;"",B281&lt;&gt;""),AANVRAAG!$B$6-1,""),"Gelijk aan ingangsdatum wijziging.")</f>
        <v/>
      </c>
    </row>
    <row r="282" spans="1:3" x14ac:dyDescent="0.25">
      <c r="A282" s="106"/>
      <c r="B282" s="106"/>
      <c r="C282" s="107" t="str">
        <f>IFERROR(IF(AND(A282&lt;&gt;"",B282&lt;&gt;""),AANVRAAG!$B$6-1,""),"Gelijk aan ingangsdatum wijziging.")</f>
        <v/>
      </c>
    </row>
    <row r="283" spans="1:3" x14ac:dyDescent="0.25">
      <c r="A283" s="106"/>
      <c r="B283" s="106"/>
      <c r="C283" s="107" t="str">
        <f>IFERROR(IF(AND(A283&lt;&gt;"",B283&lt;&gt;""),AANVRAAG!$B$6-1,""),"Gelijk aan ingangsdatum wijziging.")</f>
        <v/>
      </c>
    </row>
    <row r="284" spans="1:3" x14ac:dyDescent="0.25">
      <c r="A284" s="106"/>
      <c r="B284" s="106"/>
      <c r="C284" s="107" t="str">
        <f>IFERROR(IF(AND(A284&lt;&gt;"",B284&lt;&gt;""),AANVRAAG!$B$6-1,""),"Gelijk aan ingangsdatum wijziging.")</f>
        <v/>
      </c>
    </row>
    <row r="285" spans="1:3" x14ac:dyDescent="0.25">
      <c r="A285" s="106"/>
      <c r="B285" s="106"/>
      <c r="C285" s="107" t="str">
        <f>IFERROR(IF(AND(A285&lt;&gt;"",B285&lt;&gt;""),AANVRAAG!$B$6-1,""),"Gelijk aan ingangsdatum wijziging.")</f>
        <v/>
      </c>
    </row>
    <row r="286" spans="1:3" x14ac:dyDescent="0.25">
      <c r="A286" s="106"/>
      <c r="B286" s="106"/>
      <c r="C286" s="107" t="str">
        <f>IFERROR(IF(AND(A286&lt;&gt;"",B286&lt;&gt;""),AANVRAAG!$B$6-1,""),"Gelijk aan ingangsdatum wijziging.")</f>
        <v/>
      </c>
    </row>
    <row r="287" spans="1:3" x14ac:dyDescent="0.25">
      <c r="A287" s="106"/>
      <c r="B287" s="106"/>
      <c r="C287" s="107" t="str">
        <f>IFERROR(IF(AND(A287&lt;&gt;"",B287&lt;&gt;""),AANVRAAG!$B$6-1,""),"Gelijk aan ingangsdatum wijziging.")</f>
        <v/>
      </c>
    </row>
    <row r="288" spans="1:3" x14ac:dyDescent="0.25">
      <c r="A288" s="106"/>
      <c r="B288" s="106"/>
      <c r="C288" s="107" t="str">
        <f>IFERROR(IF(AND(A288&lt;&gt;"",B288&lt;&gt;""),AANVRAAG!$B$6-1,""),"Gelijk aan ingangsdatum wijziging.")</f>
        <v/>
      </c>
    </row>
    <row r="289" spans="1:3" x14ac:dyDescent="0.25">
      <c r="A289" s="106"/>
      <c r="B289" s="106"/>
      <c r="C289" s="107" t="str">
        <f>IFERROR(IF(AND(A289&lt;&gt;"",B289&lt;&gt;""),AANVRAAG!$B$6-1,""),"Gelijk aan ingangsdatum wijziging.")</f>
        <v/>
      </c>
    </row>
    <row r="290" spans="1:3" x14ac:dyDescent="0.25">
      <c r="A290" s="106"/>
      <c r="B290" s="106"/>
      <c r="C290" s="107" t="str">
        <f>IFERROR(IF(AND(A290&lt;&gt;"",B290&lt;&gt;""),AANVRAAG!$B$6-1,""),"Gelijk aan ingangsdatum wijziging.")</f>
        <v/>
      </c>
    </row>
    <row r="291" spans="1:3" x14ac:dyDescent="0.25">
      <c r="A291" s="106"/>
      <c r="B291" s="106"/>
      <c r="C291" s="107" t="str">
        <f>IFERROR(IF(AND(A291&lt;&gt;"",B291&lt;&gt;""),AANVRAAG!$B$6-1,""),"Gelijk aan ingangsdatum wijziging.")</f>
        <v/>
      </c>
    </row>
    <row r="292" spans="1:3" x14ac:dyDescent="0.25">
      <c r="A292" s="106"/>
      <c r="B292" s="106"/>
      <c r="C292" s="107" t="str">
        <f>IFERROR(IF(AND(A292&lt;&gt;"",B292&lt;&gt;""),AANVRAAG!$B$6-1,""),"Gelijk aan ingangsdatum wijziging.")</f>
        <v/>
      </c>
    </row>
    <row r="293" spans="1:3" x14ac:dyDescent="0.25">
      <c r="A293" s="106"/>
      <c r="B293" s="106"/>
      <c r="C293" s="107" t="str">
        <f>IFERROR(IF(AND(A293&lt;&gt;"",B293&lt;&gt;""),AANVRAAG!$B$6-1,""),"Gelijk aan ingangsdatum wijziging.")</f>
        <v/>
      </c>
    </row>
    <row r="294" spans="1:3" x14ac:dyDescent="0.25">
      <c r="A294" s="106"/>
      <c r="B294" s="106"/>
      <c r="C294" s="107" t="str">
        <f>IFERROR(IF(AND(A294&lt;&gt;"",B294&lt;&gt;""),AANVRAAG!$B$6-1,""),"Gelijk aan ingangsdatum wijziging.")</f>
        <v/>
      </c>
    </row>
    <row r="295" spans="1:3" x14ac:dyDescent="0.25">
      <c r="A295" s="106"/>
      <c r="B295" s="106"/>
      <c r="C295" s="107" t="str">
        <f>IFERROR(IF(AND(A295&lt;&gt;"",B295&lt;&gt;""),AANVRAAG!$B$6-1,""),"Gelijk aan ingangsdatum wijziging.")</f>
        <v/>
      </c>
    </row>
    <row r="296" spans="1:3" x14ac:dyDescent="0.25">
      <c r="A296" s="106"/>
      <c r="B296" s="106"/>
      <c r="C296" s="107" t="str">
        <f>IFERROR(IF(AND(A296&lt;&gt;"",B296&lt;&gt;""),AANVRAAG!$B$6-1,""),"Gelijk aan ingangsdatum wijziging.")</f>
        <v/>
      </c>
    </row>
    <row r="297" spans="1:3" x14ac:dyDescent="0.25">
      <c r="A297" s="106"/>
      <c r="B297" s="106"/>
      <c r="C297" s="107" t="str">
        <f>IFERROR(IF(AND(A297&lt;&gt;"",B297&lt;&gt;""),AANVRAAG!$B$6-1,""),"Gelijk aan ingangsdatum wijziging.")</f>
        <v/>
      </c>
    </row>
    <row r="298" spans="1:3" x14ac:dyDescent="0.25">
      <c r="A298" s="106"/>
      <c r="B298" s="106"/>
      <c r="C298" s="107" t="str">
        <f>IFERROR(IF(AND(A298&lt;&gt;"",B298&lt;&gt;""),AANVRAAG!$B$6-1,""),"Gelijk aan ingangsdatum wijziging.")</f>
        <v/>
      </c>
    </row>
    <row r="299" spans="1:3" x14ac:dyDescent="0.25">
      <c r="A299" s="106"/>
      <c r="B299" s="106"/>
      <c r="C299" s="107" t="str">
        <f>IFERROR(IF(AND(A299&lt;&gt;"",B299&lt;&gt;""),AANVRAAG!$B$6-1,""),"Gelijk aan ingangsdatum wijziging.")</f>
        <v/>
      </c>
    </row>
    <row r="300" spans="1:3" x14ac:dyDescent="0.25">
      <c r="A300" s="106"/>
      <c r="B300" s="106"/>
      <c r="C300" s="107" t="str">
        <f>IFERROR(IF(AND(A300&lt;&gt;"",B300&lt;&gt;""),AANVRAAG!$B$6-1,""),"Gelijk aan ingangsdatum wijziging.")</f>
        <v/>
      </c>
    </row>
    <row r="301" spans="1:3" x14ac:dyDescent="0.25">
      <c r="A301" s="106"/>
      <c r="B301" s="106"/>
      <c r="C301" s="107" t="str">
        <f>IFERROR(IF(AND(A301&lt;&gt;"",B301&lt;&gt;""),AANVRAAG!$B$6-1,""),"Gelijk aan ingangsdatum wijziging.")</f>
        <v/>
      </c>
    </row>
    <row r="302" spans="1:3" x14ac:dyDescent="0.25">
      <c r="A302" s="106"/>
      <c r="B302" s="106"/>
      <c r="C302" s="107" t="str">
        <f>IFERROR(IF(AND(A302&lt;&gt;"",B302&lt;&gt;""),AANVRAAG!$B$6-1,""),"Gelijk aan ingangsdatum wijziging.")</f>
        <v/>
      </c>
    </row>
    <row r="303" spans="1:3" x14ac:dyDescent="0.25">
      <c r="A303" s="106"/>
      <c r="B303" s="106"/>
      <c r="C303" s="107" t="str">
        <f>IFERROR(IF(AND(A303&lt;&gt;"",B303&lt;&gt;""),AANVRAAG!$B$6-1,""),"Gelijk aan ingangsdatum wijziging.")</f>
        <v/>
      </c>
    </row>
    <row r="304" spans="1:3" x14ac:dyDescent="0.25">
      <c r="A304" s="106"/>
      <c r="B304" s="106"/>
      <c r="C304" s="107" t="str">
        <f>IFERROR(IF(AND(A304&lt;&gt;"",B304&lt;&gt;""),AANVRAAG!$B$6-1,""),"Gelijk aan ingangsdatum wijziging.")</f>
        <v/>
      </c>
    </row>
    <row r="305" spans="1:3" x14ac:dyDescent="0.25">
      <c r="A305" s="106"/>
      <c r="B305" s="106"/>
      <c r="C305" s="107" t="str">
        <f>IFERROR(IF(AND(A305&lt;&gt;"",B305&lt;&gt;""),AANVRAAG!$B$6-1,""),"Gelijk aan ingangsdatum wijziging.")</f>
        <v/>
      </c>
    </row>
    <row r="306" spans="1:3" x14ac:dyDescent="0.25">
      <c r="A306" s="106"/>
      <c r="B306" s="106"/>
      <c r="C306" s="107" t="str">
        <f>IFERROR(IF(AND(A306&lt;&gt;"",B306&lt;&gt;""),AANVRAAG!$B$6-1,""),"Gelijk aan ingangsdatum wijziging.")</f>
        <v/>
      </c>
    </row>
    <row r="307" spans="1:3" x14ac:dyDescent="0.25">
      <c r="A307" s="106"/>
      <c r="B307" s="106"/>
      <c r="C307" s="107" t="str">
        <f>IFERROR(IF(AND(A307&lt;&gt;"",B307&lt;&gt;""),AANVRAAG!$B$6-1,""),"Gelijk aan ingangsdatum wijziging.")</f>
        <v/>
      </c>
    </row>
    <row r="308" spans="1:3" x14ac:dyDescent="0.25">
      <c r="A308" s="106"/>
      <c r="B308" s="106"/>
      <c r="C308" s="107" t="str">
        <f>IFERROR(IF(AND(A308&lt;&gt;"",B308&lt;&gt;""),AANVRAAG!$B$6-1,""),"Gelijk aan ingangsdatum wijziging.")</f>
        <v/>
      </c>
    </row>
    <row r="309" spans="1:3" x14ac:dyDescent="0.25">
      <c r="A309" s="106"/>
      <c r="B309" s="106"/>
      <c r="C309" s="107" t="str">
        <f>IFERROR(IF(AND(A309&lt;&gt;"",B309&lt;&gt;""),AANVRAAG!$B$6-1,""),"Gelijk aan ingangsdatum wijziging.")</f>
        <v/>
      </c>
    </row>
    <row r="310" spans="1:3" x14ac:dyDescent="0.25">
      <c r="A310" s="106"/>
      <c r="B310" s="106"/>
      <c r="C310" s="107" t="str">
        <f>IFERROR(IF(AND(A310&lt;&gt;"",B310&lt;&gt;""),AANVRAAG!$B$6-1,""),"Gelijk aan ingangsdatum wijziging.")</f>
        <v/>
      </c>
    </row>
    <row r="311" spans="1:3" x14ac:dyDescent="0.25">
      <c r="A311" s="106"/>
      <c r="B311" s="106"/>
      <c r="C311" s="107" t="str">
        <f>IFERROR(IF(AND(A311&lt;&gt;"",B311&lt;&gt;""),AANVRAAG!$B$6-1,""),"Gelijk aan ingangsdatum wijziging.")</f>
        <v/>
      </c>
    </row>
    <row r="312" spans="1:3" x14ac:dyDescent="0.25">
      <c r="A312" s="106"/>
      <c r="B312" s="106"/>
      <c r="C312" s="107" t="str">
        <f>IFERROR(IF(AND(A312&lt;&gt;"",B312&lt;&gt;""),AANVRAAG!$B$6-1,""),"Gelijk aan ingangsdatum wijziging.")</f>
        <v/>
      </c>
    </row>
    <row r="313" spans="1:3" x14ac:dyDescent="0.25">
      <c r="A313" s="106"/>
      <c r="B313" s="106"/>
      <c r="C313" s="107" t="str">
        <f>IFERROR(IF(AND(A313&lt;&gt;"",B313&lt;&gt;""),AANVRAAG!$B$6-1,""),"Gelijk aan ingangsdatum wijziging.")</f>
        <v/>
      </c>
    </row>
    <row r="314" spans="1:3" x14ac:dyDescent="0.25">
      <c r="A314" s="106"/>
      <c r="B314" s="106"/>
      <c r="C314" s="107" t="str">
        <f>IFERROR(IF(AND(A314&lt;&gt;"",B314&lt;&gt;""),AANVRAAG!$B$6-1,""),"Gelijk aan ingangsdatum wijziging.")</f>
        <v/>
      </c>
    </row>
    <row r="315" spans="1:3" x14ac:dyDescent="0.25">
      <c r="A315" s="106"/>
      <c r="B315" s="106"/>
      <c r="C315" s="107" t="str">
        <f>IFERROR(IF(AND(A315&lt;&gt;"",B315&lt;&gt;""),AANVRAAG!$B$6-1,""),"Gelijk aan ingangsdatum wijziging.")</f>
        <v/>
      </c>
    </row>
    <row r="316" spans="1:3" x14ac:dyDescent="0.25">
      <c r="A316" s="106"/>
      <c r="B316" s="106"/>
      <c r="C316" s="107" t="str">
        <f>IFERROR(IF(AND(A316&lt;&gt;"",B316&lt;&gt;""),AANVRAAG!$B$6-1,""),"Gelijk aan ingangsdatum wijziging.")</f>
        <v/>
      </c>
    </row>
    <row r="317" spans="1:3" x14ac:dyDescent="0.25">
      <c r="A317" s="106"/>
      <c r="B317" s="106"/>
      <c r="C317" s="107" t="str">
        <f>IFERROR(IF(AND(A317&lt;&gt;"",B317&lt;&gt;""),AANVRAAG!$B$6-1,""),"Gelijk aan ingangsdatum wijziging.")</f>
        <v/>
      </c>
    </row>
    <row r="318" spans="1:3" x14ac:dyDescent="0.25">
      <c r="A318" s="106"/>
      <c r="B318" s="106"/>
      <c r="C318" s="107" t="str">
        <f>IFERROR(IF(AND(A318&lt;&gt;"",B318&lt;&gt;""),AANVRAAG!$B$6-1,""),"Gelijk aan ingangsdatum wijziging.")</f>
        <v/>
      </c>
    </row>
    <row r="319" spans="1:3" x14ac:dyDescent="0.25">
      <c r="A319" s="106"/>
      <c r="B319" s="106"/>
      <c r="C319" s="107" t="str">
        <f>IFERROR(IF(AND(A319&lt;&gt;"",B319&lt;&gt;""),AANVRAAG!$B$6-1,""),"Gelijk aan ingangsdatum wijziging.")</f>
        <v/>
      </c>
    </row>
    <row r="320" spans="1:3" x14ac:dyDescent="0.25">
      <c r="A320" s="106"/>
      <c r="B320" s="106"/>
      <c r="C320" s="107" t="str">
        <f>IFERROR(IF(AND(A320&lt;&gt;"",B320&lt;&gt;""),AANVRAAG!$B$6-1,""),"Gelijk aan ingangsdatum wijziging.")</f>
        <v/>
      </c>
    </row>
    <row r="321" spans="1:3" x14ac:dyDescent="0.25">
      <c r="A321" s="106"/>
      <c r="B321" s="106"/>
      <c r="C321" s="107" t="str">
        <f>IFERROR(IF(AND(A321&lt;&gt;"",B321&lt;&gt;""),AANVRAAG!$B$6-1,""),"Gelijk aan ingangsdatum wijziging.")</f>
        <v/>
      </c>
    </row>
    <row r="322" spans="1:3" x14ac:dyDescent="0.25">
      <c r="A322" s="106"/>
      <c r="B322" s="106"/>
      <c r="C322" s="107" t="str">
        <f>IFERROR(IF(AND(A322&lt;&gt;"",B322&lt;&gt;""),AANVRAAG!$B$6-1,""),"Gelijk aan ingangsdatum wijziging.")</f>
        <v/>
      </c>
    </row>
    <row r="323" spans="1:3" x14ac:dyDescent="0.25">
      <c r="A323" s="106"/>
      <c r="B323" s="106"/>
      <c r="C323" s="107" t="str">
        <f>IFERROR(IF(AND(A323&lt;&gt;"",B323&lt;&gt;""),AANVRAAG!$B$6-1,""),"Gelijk aan ingangsdatum wijziging.")</f>
        <v/>
      </c>
    </row>
    <row r="324" spans="1:3" x14ac:dyDescent="0.25">
      <c r="A324" s="106"/>
      <c r="B324" s="106"/>
      <c r="C324" s="107" t="str">
        <f>IFERROR(IF(AND(A324&lt;&gt;"",B324&lt;&gt;""),AANVRAAG!$B$6-1,""),"Gelijk aan ingangsdatum wijziging.")</f>
        <v/>
      </c>
    </row>
    <row r="325" spans="1:3" x14ac:dyDescent="0.25">
      <c r="A325" s="106"/>
      <c r="B325" s="106"/>
      <c r="C325" s="107" t="str">
        <f>IFERROR(IF(AND(A325&lt;&gt;"",B325&lt;&gt;""),AANVRAAG!$B$6-1,""),"Gelijk aan ingangsdatum wijziging.")</f>
        <v/>
      </c>
    </row>
    <row r="326" spans="1:3" x14ac:dyDescent="0.25">
      <c r="A326" s="106"/>
      <c r="B326" s="106"/>
      <c r="C326" s="107" t="str">
        <f>IFERROR(IF(AND(A326&lt;&gt;"",B326&lt;&gt;""),AANVRAAG!$B$6-1,""),"Gelijk aan ingangsdatum wijziging.")</f>
        <v/>
      </c>
    </row>
    <row r="327" spans="1:3" x14ac:dyDescent="0.25">
      <c r="A327" s="106"/>
      <c r="B327" s="106"/>
      <c r="C327" s="107" t="str">
        <f>IFERROR(IF(AND(A327&lt;&gt;"",B327&lt;&gt;""),AANVRAAG!$B$6-1,""),"Gelijk aan ingangsdatum wijziging.")</f>
        <v/>
      </c>
    </row>
    <row r="328" spans="1:3" x14ac:dyDescent="0.25">
      <c r="A328" s="106"/>
      <c r="B328" s="106"/>
      <c r="C328" s="107" t="str">
        <f>IFERROR(IF(AND(A328&lt;&gt;"",B328&lt;&gt;""),AANVRAAG!$B$6-1,""),"Gelijk aan ingangsdatum wijziging.")</f>
        <v/>
      </c>
    </row>
    <row r="329" spans="1:3" x14ac:dyDescent="0.25">
      <c r="A329" s="106"/>
      <c r="B329" s="106"/>
      <c r="C329" s="107" t="str">
        <f>IFERROR(IF(AND(A329&lt;&gt;"",B329&lt;&gt;""),AANVRAAG!$B$6-1,""),"Gelijk aan ingangsdatum wijziging.")</f>
        <v/>
      </c>
    </row>
    <row r="330" spans="1:3" x14ac:dyDescent="0.25">
      <c r="A330" s="106"/>
      <c r="B330" s="106"/>
      <c r="C330" s="107" t="str">
        <f>IFERROR(IF(AND(A330&lt;&gt;"",B330&lt;&gt;""),AANVRAAG!$B$6-1,""),"Gelijk aan ingangsdatum wijziging.")</f>
        <v/>
      </c>
    </row>
    <row r="331" spans="1:3" x14ac:dyDescent="0.25">
      <c r="A331" s="106"/>
      <c r="B331" s="106"/>
      <c r="C331" s="107" t="str">
        <f>IFERROR(IF(AND(A331&lt;&gt;"",B331&lt;&gt;""),AANVRAAG!$B$6-1,""),"Gelijk aan ingangsdatum wijziging.")</f>
        <v/>
      </c>
    </row>
    <row r="332" spans="1:3" x14ac:dyDescent="0.25">
      <c r="A332" s="106"/>
      <c r="B332" s="106"/>
      <c r="C332" s="107" t="str">
        <f>IFERROR(IF(AND(A332&lt;&gt;"",B332&lt;&gt;""),AANVRAAG!$B$6-1,""),"Gelijk aan ingangsdatum wijziging.")</f>
        <v/>
      </c>
    </row>
    <row r="333" spans="1:3" x14ac:dyDescent="0.25">
      <c r="A333" s="106"/>
      <c r="B333" s="106"/>
      <c r="C333" s="107" t="str">
        <f>IFERROR(IF(AND(A333&lt;&gt;"",B333&lt;&gt;""),AANVRAAG!$B$6-1,""),"Gelijk aan ingangsdatum wijziging.")</f>
        <v/>
      </c>
    </row>
    <row r="334" spans="1:3" x14ac:dyDescent="0.25">
      <c r="A334" s="106"/>
      <c r="B334" s="106"/>
      <c r="C334" s="107" t="str">
        <f>IFERROR(IF(AND(A334&lt;&gt;"",B334&lt;&gt;""),AANVRAAG!$B$6-1,""),"Gelijk aan ingangsdatum wijziging.")</f>
        <v/>
      </c>
    </row>
    <row r="335" spans="1:3" x14ac:dyDescent="0.25">
      <c r="A335" s="106"/>
      <c r="B335" s="106"/>
      <c r="C335" s="107" t="str">
        <f>IFERROR(IF(AND(A335&lt;&gt;"",B335&lt;&gt;""),AANVRAAG!$B$6-1,""),"Gelijk aan ingangsdatum wijziging.")</f>
        <v/>
      </c>
    </row>
    <row r="336" spans="1:3" x14ac:dyDescent="0.25">
      <c r="A336" s="106"/>
      <c r="B336" s="106"/>
      <c r="C336" s="107" t="str">
        <f>IFERROR(IF(AND(A336&lt;&gt;"",B336&lt;&gt;""),AANVRAAG!$B$6-1,""),"Gelijk aan ingangsdatum wijziging.")</f>
        <v/>
      </c>
    </row>
    <row r="337" spans="1:3" x14ac:dyDescent="0.25">
      <c r="A337" s="106"/>
      <c r="B337" s="106"/>
      <c r="C337" s="107" t="str">
        <f>IFERROR(IF(AND(A337&lt;&gt;"",B337&lt;&gt;""),AANVRAAG!$B$6-1,""),"Gelijk aan ingangsdatum wijziging.")</f>
        <v/>
      </c>
    </row>
    <row r="338" spans="1:3" x14ac:dyDescent="0.25">
      <c r="A338" s="106"/>
      <c r="B338" s="106"/>
      <c r="C338" s="107" t="str">
        <f>IFERROR(IF(AND(A338&lt;&gt;"",B338&lt;&gt;""),AANVRAAG!$B$6-1,""),"Gelijk aan ingangsdatum wijziging.")</f>
        <v/>
      </c>
    </row>
    <row r="339" spans="1:3" x14ac:dyDescent="0.25">
      <c r="A339" s="106"/>
      <c r="B339" s="106"/>
      <c r="C339" s="107" t="str">
        <f>IFERROR(IF(AND(A339&lt;&gt;"",B339&lt;&gt;""),AANVRAAG!$B$6-1,""),"Gelijk aan ingangsdatum wijziging.")</f>
        <v/>
      </c>
    </row>
    <row r="340" spans="1:3" x14ac:dyDescent="0.25">
      <c r="A340" s="106"/>
      <c r="B340" s="106"/>
      <c r="C340" s="107" t="str">
        <f>IFERROR(IF(AND(A340&lt;&gt;"",B340&lt;&gt;""),AANVRAAG!$B$6-1,""),"Gelijk aan ingangsdatum wijziging.")</f>
        <v/>
      </c>
    </row>
    <row r="341" spans="1:3" x14ac:dyDescent="0.25">
      <c r="A341" s="106"/>
      <c r="B341" s="106"/>
      <c r="C341" s="107" t="str">
        <f>IFERROR(IF(AND(A341&lt;&gt;"",B341&lt;&gt;""),AANVRAAG!$B$6-1,""),"Gelijk aan ingangsdatum wijziging.")</f>
        <v/>
      </c>
    </row>
    <row r="342" spans="1:3" x14ac:dyDescent="0.25">
      <c r="A342" s="106"/>
      <c r="B342" s="106"/>
      <c r="C342" s="107" t="str">
        <f>IFERROR(IF(AND(A342&lt;&gt;"",B342&lt;&gt;""),AANVRAAG!$B$6-1,""),"Gelijk aan ingangsdatum wijziging.")</f>
        <v/>
      </c>
    </row>
    <row r="343" spans="1:3" x14ac:dyDescent="0.25">
      <c r="A343" s="106"/>
      <c r="B343" s="106"/>
      <c r="C343" s="107" t="str">
        <f>IFERROR(IF(AND(A343&lt;&gt;"",B343&lt;&gt;""),AANVRAAG!$B$6-1,""),"Gelijk aan ingangsdatum wijziging.")</f>
        <v/>
      </c>
    </row>
    <row r="344" spans="1:3" x14ac:dyDescent="0.25">
      <c r="A344" s="106"/>
      <c r="B344" s="106"/>
      <c r="C344" s="107" t="str">
        <f>IFERROR(IF(AND(A344&lt;&gt;"",B344&lt;&gt;""),AANVRAAG!$B$6-1,""),"Gelijk aan ingangsdatum wijziging.")</f>
        <v/>
      </c>
    </row>
    <row r="345" spans="1:3" x14ac:dyDescent="0.25">
      <c r="A345" s="106"/>
      <c r="B345" s="106"/>
      <c r="C345" s="107" t="str">
        <f>IFERROR(IF(AND(A345&lt;&gt;"",B345&lt;&gt;""),AANVRAAG!$B$6-1,""),"Gelijk aan ingangsdatum wijziging.")</f>
        <v/>
      </c>
    </row>
    <row r="346" spans="1:3" x14ac:dyDescent="0.25">
      <c r="A346" s="106"/>
      <c r="B346" s="106"/>
      <c r="C346" s="107" t="str">
        <f>IFERROR(IF(AND(A346&lt;&gt;"",B346&lt;&gt;""),AANVRAAG!$B$6-1,""),"Gelijk aan ingangsdatum wijziging.")</f>
        <v/>
      </c>
    </row>
    <row r="347" spans="1:3" x14ac:dyDescent="0.25">
      <c r="A347" s="106"/>
      <c r="B347" s="106"/>
      <c r="C347" s="107" t="str">
        <f>IFERROR(IF(AND(A347&lt;&gt;"",B347&lt;&gt;""),AANVRAAG!$B$6-1,""),"Gelijk aan ingangsdatum wijziging.")</f>
        <v/>
      </c>
    </row>
    <row r="348" spans="1:3" x14ac:dyDescent="0.25">
      <c r="A348" s="106"/>
      <c r="B348" s="106"/>
      <c r="C348" s="107" t="str">
        <f>IFERROR(IF(AND(A348&lt;&gt;"",B348&lt;&gt;""),AANVRAAG!$B$6-1,""),"Gelijk aan ingangsdatum wijziging.")</f>
        <v/>
      </c>
    </row>
    <row r="349" spans="1:3" x14ac:dyDescent="0.25">
      <c r="A349" s="106"/>
      <c r="B349" s="106"/>
      <c r="C349" s="107" t="str">
        <f>IFERROR(IF(AND(A349&lt;&gt;"",B349&lt;&gt;""),AANVRAAG!$B$6-1,""),"Gelijk aan ingangsdatum wijziging.")</f>
        <v/>
      </c>
    </row>
    <row r="350" spans="1:3" x14ac:dyDescent="0.25">
      <c r="A350" s="106"/>
      <c r="B350" s="106"/>
      <c r="C350" s="107" t="str">
        <f>IFERROR(IF(AND(A350&lt;&gt;"",B350&lt;&gt;""),AANVRAAG!$B$6-1,""),"Gelijk aan ingangsdatum wijziging.")</f>
        <v/>
      </c>
    </row>
    <row r="351" spans="1:3" x14ac:dyDescent="0.25">
      <c r="A351" s="106"/>
      <c r="B351" s="106"/>
      <c r="C351" s="107" t="str">
        <f>IFERROR(IF(AND(A351&lt;&gt;"",B351&lt;&gt;""),AANVRAAG!$B$6-1,""),"Gelijk aan ingangsdatum wijziging.")</f>
        <v/>
      </c>
    </row>
    <row r="352" spans="1:3" x14ac:dyDescent="0.25">
      <c r="A352" s="106"/>
      <c r="B352" s="106"/>
      <c r="C352" s="107" t="str">
        <f>IFERROR(IF(AND(A352&lt;&gt;"",B352&lt;&gt;""),AANVRAAG!$B$6-1,""),"Gelijk aan ingangsdatum wijziging.")</f>
        <v/>
      </c>
    </row>
    <row r="353" spans="1:3" x14ac:dyDescent="0.25">
      <c r="A353" s="106"/>
      <c r="B353" s="106"/>
      <c r="C353" s="107" t="str">
        <f>IFERROR(IF(AND(A353&lt;&gt;"",B353&lt;&gt;""),AANVRAAG!$B$6-1,""),"Gelijk aan ingangsdatum wijziging.")</f>
        <v/>
      </c>
    </row>
    <row r="354" spans="1:3" x14ac:dyDescent="0.25">
      <c r="A354" s="106"/>
      <c r="B354" s="106"/>
      <c r="C354" s="107" t="str">
        <f>IFERROR(IF(AND(A354&lt;&gt;"",B354&lt;&gt;""),AANVRAAG!$B$6-1,""),"Gelijk aan ingangsdatum wijziging.")</f>
        <v/>
      </c>
    </row>
    <row r="355" spans="1:3" x14ac:dyDescent="0.25">
      <c r="A355" s="106"/>
      <c r="B355" s="106"/>
      <c r="C355" s="107" t="str">
        <f>IFERROR(IF(AND(A355&lt;&gt;"",B355&lt;&gt;""),AANVRAAG!$B$6-1,""),"Gelijk aan ingangsdatum wijziging.")</f>
        <v/>
      </c>
    </row>
    <row r="356" spans="1:3" x14ac:dyDescent="0.25">
      <c r="A356" s="106"/>
      <c r="B356" s="106"/>
      <c r="C356" s="107" t="str">
        <f>IFERROR(IF(AND(A356&lt;&gt;"",B356&lt;&gt;""),AANVRAAG!$B$6-1,""),"Gelijk aan ingangsdatum wijziging.")</f>
        <v/>
      </c>
    </row>
    <row r="357" spans="1:3" x14ac:dyDescent="0.25">
      <c r="A357" s="106"/>
      <c r="B357" s="106"/>
      <c r="C357" s="107" t="str">
        <f>IFERROR(IF(AND(A357&lt;&gt;"",B357&lt;&gt;""),AANVRAAG!$B$6-1,""),"Gelijk aan ingangsdatum wijziging.")</f>
        <v/>
      </c>
    </row>
    <row r="358" spans="1:3" x14ac:dyDescent="0.25">
      <c r="A358" s="106"/>
      <c r="B358" s="106"/>
      <c r="C358" s="107" t="str">
        <f>IFERROR(IF(AND(A358&lt;&gt;"",B358&lt;&gt;""),AANVRAAG!$B$6-1,""),"Gelijk aan ingangsdatum wijziging.")</f>
        <v/>
      </c>
    </row>
    <row r="359" spans="1:3" x14ac:dyDescent="0.25">
      <c r="A359" s="106"/>
      <c r="B359" s="106"/>
      <c r="C359" s="107" t="str">
        <f>IFERROR(IF(AND(A359&lt;&gt;"",B359&lt;&gt;""),AANVRAAG!$B$6-1,""),"Gelijk aan ingangsdatum wijziging.")</f>
        <v/>
      </c>
    </row>
    <row r="360" spans="1:3" x14ac:dyDescent="0.25">
      <c r="A360" s="106"/>
      <c r="B360" s="106"/>
      <c r="C360" s="107" t="str">
        <f>IFERROR(IF(AND(A360&lt;&gt;"",B360&lt;&gt;""),AANVRAAG!$B$6-1,""),"Gelijk aan ingangsdatum wijziging.")</f>
        <v/>
      </c>
    </row>
    <row r="361" spans="1:3" x14ac:dyDescent="0.25">
      <c r="A361" s="106"/>
      <c r="B361" s="106"/>
      <c r="C361" s="107" t="str">
        <f>IFERROR(IF(AND(A361&lt;&gt;"",B361&lt;&gt;""),AANVRAAG!$B$6-1,""),"Gelijk aan ingangsdatum wijziging.")</f>
        <v/>
      </c>
    </row>
    <row r="362" spans="1:3" x14ac:dyDescent="0.25">
      <c r="A362" s="106"/>
      <c r="B362" s="106"/>
      <c r="C362" s="107" t="str">
        <f>IFERROR(IF(AND(A362&lt;&gt;"",B362&lt;&gt;""),AANVRAAG!$B$6-1,""),"Gelijk aan ingangsdatum wijziging.")</f>
        <v/>
      </c>
    </row>
    <row r="363" spans="1:3" x14ac:dyDescent="0.25">
      <c r="A363" s="106"/>
      <c r="B363" s="106"/>
      <c r="C363" s="107" t="str">
        <f>IFERROR(IF(AND(A363&lt;&gt;"",B363&lt;&gt;""),AANVRAAG!$B$6-1,""),"Gelijk aan ingangsdatum wijziging.")</f>
        <v/>
      </c>
    </row>
    <row r="364" spans="1:3" x14ac:dyDescent="0.25">
      <c r="A364" s="106"/>
      <c r="B364" s="106"/>
      <c r="C364" s="107" t="str">
        <f>IFERROR(IF(AND(A364&lt;&gt;"",B364&lt;&gt;""),AANVRAAG!$B$6-1,""),"Gelijk aan ingangsdatum wijziging.")</f>
        <v/>
      </c>
    </row>
    <row r="365" spans="1:3" x14ac:dyDescent="0.25">
      <c r="A365" s="106"/>
      <c r="B365" s="106"/>
      <c r="C365" s="107" t="str">
        <f>IFERROR(IF(AND(A365&lt;&gt;"",B365&lt;&gt;""),AANVRAAG!$B$6-1,""),"Gelijk aan ingangsdatum wijziging.")</f>
        <v/>
      </c>
    </row>
    <row r="366" spans="1:3" x14ac:dyDescent="0.25">
      <c r="A366" s="106"/>
      <c r="B366" s="106"/>
      <c r="C366" s="107" t="str">
        <f>IFERROR(IF(AND(A366&lt;&gt;"",B366&lt;&gt;""),AANVRAAG!$B$6-1,""),"Gelijk aan ingangsdatum wijziging.")</f>
        <v/>
      </c>
    </row>
    <row r="367" spans="1:3" x14ac:dyDescent="0.25">
      <c r="A367" s="106"/>
      <c r="B367" s="106"/>
      <c r="C367" s="107" t="str">
        <f>IFERROR(IF(AND(A367&lt;&gt;"",B367&lt;&gt;""),AANVRAAG!$B$6-1,""),"Gelijk aan ingangsdatum wijziging.")</f>
        <v/>
      </c>
    </row>
    <row r="368" spans="1:3" x14ac:dyDescent="0.25">
      <c r="A368" s="106"/>
      <c r="B368" s="106"/>
      <c r="C368" s="107" t="str">
        <f>IFERROR(IF(AND(A368&lt;&gt;"",B368&lt;&gt;""),AANVRAAG!$B$6-1,""),"Gelijk aan ingangsdatum wijziging.")</f>
        <v/>
      </c>
    </row>
    <row r="369" spans="1:3" x14ac:dyDescent="0.25">
      <c r="A369" s="106"/>
      <c r="B369" s="106"/>
      <c r="C369" s="107" t="str">
        <f>IFERROR(IF(AND(A369&lt;&gt;"",B369&lt;&gt;""),AANVRAAG!$B$6-1,""),"Gelijk aan ingangsdatum wijziging.")</f>
        <v/>
      </c>
    </row>
    <row r="370" spans="1:3" x14ac:dyDescent="0.25">
      <c r="A370" s="106"/>
      <c r="B370" s="106"/>
      <c r="C370" s="107" t="str">
        <f>IFERROR(IF(AND(A370&lt;&gt;"",B370&lt;&gt;""),AANVRAAG!$B$6-1,""),"Gelijk aan ingangsdatum wijziging.")</f>
        <v/>
      </c>
    </row>
    <row r="371" spans="1:3" x14ac:dyDescent="0.25">
      <c r="A371" s="106"/>
      <c r="B371" s="106"/>
      <c r="C371" s="107" t="str">
        <f>IFERROR(IF(AND(A371&lt;&gt;"",B371&lt;&gt;""),AANVRAAG!$B$6-1,""),"Gelijk aan ingangsdatum wijziging.")</f>
        <v/>
      </c>
    </row>
    <row r="372" spans="1:3" x14ac:dyDescent="0.25">
      <c r="A372" s="106"/>
      <c r="B372" s="106"/>
      <c r="C372" s="107" t="str">
        <f>IFERROR(IF(AND(A372&lt;&gt;"",B372&lt;&gt;""),AANVRAAG!$B$6-1,""),"Gelijk aan ingangsdatum wijziging.")</f>
        <v/>
      </c>
    </row>
    <row r="373" spans="1:3" x14ac:dyDescent="0.25">
      <c r="A373" s="106"/>
      <c r="B373" s="106"/>
      <c r="C373" s="107" t="str">
        <f>IFERROR(IF(AND(A373&lt;&gt;"",B373&lt;&gt;""),AANVRAAG!$B$6-1,""),"Gelijk aan ingangsdatum wijziging.")</f>
        <v/>
      </c>
    </row>
    <row r="374" spans="1:3" x14ac:dyDescent="0.25">
      <c r="A374" s="106"/>
      <c r="B374" s="106"/>
      <c r="C374" s="107" t="str">
        <f>IFERROR(IF(AND(A374&lt;&gt;"",B374&lt;&gt;""),AANVRAAG!$B$6-1,""),"Gelijk aan ingangsdatum wijziging.")</f>
        <v/>
      </c>
    </row>
    <row r="375" spans="1:3" x14ac:dyDescent="0.25">
      <c r="A375" s="106"/>
      <c r="B375" s="106"/>
      <c r="C375" s="107" t="str">
        <f>IFERROR(IF(AND(A375&lt;&gt;"",B375&lt;&gt;""),AANVRAAG!$B$6-1,""),"Gelijk aan ingangsdatum wijziging.")</f>
        <v/>
      </c>
    </row>
    <row r="376" spans="1:3" x14ac:dyDescent="0.25">
      <c r="A376" s="106"/>
      <c r="B376" s="106"/>
      <c r="C376" s="107" t="str">
        <f>IFERROR(IF(AND(A376&lt;&gt;"",B376&lt;&gt;""),AANVRAAG!$B$6-1,""),"Gelijk aan ingangsdatum wijziging.")</f>
        <v/>
      </c>
    </row>
    <row r="377" spans="1:3" x14ac:dyDescent="0.25">
      <c r="A377" s="106"/>
      <c r="B377" s="106"/>
      <c r="C377" s="107" t="str">
        <f>IFERROR(IF(AND(A377&lt;&gt;"",B377&lt;&gt;""),AANVRAAG!$B$6-1,""),"Gelijk aan ingangsdatum wijziging.")</f>
        <v/>
      </c>
    </row>
    <row r="378" spans="1:3" x14ac:dyDescent="0.25">
      <c r="A378" s="106"/>
      <c r="B378" s="106"/>
      <c r="C378" s="107" t="str">
        <f>IFERROR(IF(AND(A378&lt;&gt;"",B378&lt;&gt;""),AANVRAAG!$B$6-1,""),"Gelijk aan ingangsdatum wijziging.")</f>
        <v/>
      </c>
    </row>
    <row r="379" spans="1:3" x14ac:dyDescent="0.25">
      <c r="A379" s="106"/>
      <c r="B379" s="106"/>
      <c r="C379" s="107" t="str">
        <f>IFERROR(IF(AND(A379&lt;&gt;"",B379&lt;&gt;""),AANVRAAG!$B$6-1,""),"Gelijk aan ingangsdatum wijziging.")</f>
        <v/>
      </c>
    </row>
    <row r="380" spans="1:3" x14ac:dyDescent="0.25">
      <c r="A380" s="106"/>
      <c r="B380" s="106"/>
      <c r="C380" s="107" t="str">
        <f>IFERROR(IF(AND(A380&lt;&gt;"",B380&lt;&gt;""),AANVRAAG!$B$6-1,""),"Gelijk aan ingangsdatum wijziging.")</f>
        <v/>
      </c>
    </row>
    <row r="381" spans="1:3" x14ac:dyDescent="0.25">
      <c r="A381" s="106"/>
      <c r="B381" s="106"/>
      <c r="C381" s="107" t="str">
        <f>IFERROR(IF(AND(A381&lt;&gt;"",B381&lt;&gt;""),AANVRAAG!$B$6-1,""),"Gelijk aan ingangsdatum wijziging.")</f>
        <v/>
      </c>
    </row>
    <row r="382" spans="1:3" x14ac:dyDescent="0.25">
      <c r="A382" s="106"/>
      <c r="B382" s="106"/>
      <c r="C382" s="107" t="str">
        <f>IFERROR(IF(AND(A382&lt;&gt;"",B382&lt;&gt;""),AANVRAAG!$B$6-1,""),"Gelijk aan ingangsdatum wijziging.")</f>
        <v/>
      </c>
    </row>
    <row r="383" spans="1:3" x14ac:dyDescent="0.25">
      <c r="A383" s="106"/>
      <c r="B383" s="106"/>
      <c r="C383" s="107" t="str">
        <f>IFERROR(IF(AND(A383&lt;&gt;"",B383&lt;&gt;""),AANVRAAG!$B$6-1,""),"Gelijk aan ingangsdatum wijziging.")</f>
        <v/>
      </c>
    </row>
    <row r="384" spans="1:3" x14ac:dyDescent="0.25">
      <c r="A384" s="106"/>
      <c r="B384" s="106"/>
      <c r="C384" s="107" t="str">
        <f>IFERROR(IF(AND(A384&lt;&gt;"",B384&lt;&gt;""),AANVRAAG!$B$6-1,""),"Gelijk aan ingangsdatum wijziging.")</f>
        <v/>
      </c>
    </row>
    <row r="385" spans="1:3" x14ac:dyDescent="0.25">
      <c r="A385" s="106"/>
      <c r="B385" s="106"/>
      <c r="C385" s="107" t="str">
        <f>IFERROR(IF(AND(A385&lt;&gt;"",B385&lt;&gt;""),AANVRAAG!$B$6-1,""),"Gelijk aan ingangsdatum wijziging.")</f>
        <v/>
      </c>
    </row>
    <row r="386" spans="1:3" x14ac:dyDescent="0.25">
      <c r="A386" s="106"/>
      <c r="B386" s="106"/>
      <c r="C386" s="107" t="str">
        <f>IFERROR(IF(AND(A386&lt;&gt;"",B386&lt;&gt;""),AANVRAAG!$B$6-1,""),"Gelijk aan ingangsdatum wijziging.")</f>
        <v/>
      </c>
    </row>
    <row r="387" spans="1:3" x14ac:dyDescent="0.25">
      <c r="A387" s="106"/>
      <c r="B387" s="106"/>
      <c r="C387" s="107" t="str">
        <f>IFERROR(IF(AND(A387&lt;&gt;"",B387&lt;&gt;""),AANVRAAG!$B$6-1,""),"Gelijk aan ingangsdatum wijziging.")</f>
        <v/>
      </c>
    </row>
    <row r="388" spans="1:3" x14ac:dyDescent="0.25">
      <c r="A388" s="106"/>
      <c r="B388" s="106"/>
      <c r="C388" s="107" t="str">
        <f>IFERROR(IF(AND(A388&lt;&gt;"",B388&lt;&gt;""),AANVRAAG!$B$6-1,""),"Gelijk aan ingangsdatum wijziging.")</f>
        <v/>
      </c>
    </row>
    <row r="389" spans="1:3" x14ac:dyDescent="0.25">
      <c r="A389" s="106"/>
      <c r="B389" s="106"/>
      <c r="C389" s="107" t="str">
        <f>IFERROR(IF(AND(A389&lt;&gt;"",B389&lt;&gt;""),AANVRAAG!$B$6-1,""),"Gelijk aan ingangsdatum wijziging.")</f>
        <v/>
      </c>
    </row>
    <row r="390" spans="1:3" x14ac:dyDescent="0.25">
      <c r="A390" s="106"/>
      <c r="B390" s="106"/>
      <c r="C390" s="107" t="str">
        <f>IFERROR(IF(AND(A390&lt;&gt;"",B390&lt;&gt;""),AANVRAAG!$B$6-1,""),"Gelijk aan ingangsdatum wijziging.")</f>
        <v/>
      </c>
    </row>
    <row r="391" spans="1:3" x14ac:dyDescent="0.25">
      <c r="A391" s="106"/>
      <c r="B391" s="106"/>
      <c r="C391" s="107" t="str">
        <f>IFERROR(IF(AND(A391&lt;&gt;"",B391&lt;&gt;""),AANVRAAG!$B$6-1,""),"Gelijk aan ingangsdatum wijziging.")</f>
        <v/>
      </c>
    </row>
    <row r="392" spans="1:3" x14ac:dyDescent="0.25">
      <c r="A392" s="106"/>
      <c r="B392" s="106"/>
      <c r="C392" s="107" t="str">
        <f>IFERROR(IF(AND(A392&lt;&gt;"",B392&lt;&gt;""),AANVRAAG!$B$6-1,""),"Gelijk aan ingangsdatum wijziging.")</f>
        <v/>
      </c>
    </row>
    <row r="393" spans="1:3" x14ac:dyDescent="0.25">
      <c r="A393" s="106"/>
      <c r="B393" s="106"/>
      <c r="C393" s="107" t="str">
        <f>IFERROR(IF(AND(A393&lt;&gt;"",B393&lt;&gt;""),AANVRAAG!$B$6-1,""),"Gelijk aan ingangsdatum wijziging.")</f>
        <v/>
      </c>
    </row>
    <row r="394" spans="1:3" x14ac:dyDescent="0.25">
      <c r="A394" s="106"/>
      <c r="B394" s="106"/>
      <c r="C394" s="107" t="str">
        <f>IFERROR(IF(AND(A394&lt;&gt;"",B394&lt;&gt;""),AANVRAAG!$B$6-1,""),"Gelijk aan ingangsdatum wijziging.")</f>
        <v/>
      </c>
    </row>
    <row r="395" spans="1:3" x14ac:dyDescent="0.25">
      <c r="A395" s="106"/>
      <c r="B395" s="106"/>
      <c r="C395" s="107" t="str">
        <f>IFERROR(IF(AND(A395&lt;&gt;"",B395&lt;&gt;""),AANVRAAG!$B$6-1,""),"Gelijk aan ingangsdatum wijziging.")</f>
        <v/>
      </c>
    </row>
    <row r="396" spans="1:3" x14ac:dyDescent="0.25">
      <c r="A396" s="106"/>
      <c r="B396" s="106"/>
      <c r="C396" s="107" t="str">
        <f>IFERROR(IF(AND(A396&lt;&gt;"",B396&lt;&gt;""),AANVRAAG!$B$6-1,""),"Gelijk aan ingangsdatum wijziging.")</f>
        <v/>
      </c>
    </row>
    <row r="397" spans="1:3" x14ac:dyDescent="0.25">
      <c r="A397" s="106"/>
      <c r="B397" s="106"/>
      <c r="C397" s="107" t="str">
        <f>IFERROR(IF(AND(A397&lt;&gt;"",B397&lt;&gt;""),AANVRAAG!$B$6-1,""),"Gelijk aan ingangsdatum wijziging.")</f>
        <v/>
      </c>
    </row>
    <row r="398" spans="1:3" x14ac:dyDescent="0.25">
      <c r="A398" s="106"/>
      <c r="B398" s="106"/>
      <c r="C398" s="107" t="str">
        <f>IFERROR(IF(AND(A398&lt;&gt;"",B398&lt;&gt;""),AANVRAAG!$B$6-1,""),"Gelijk aan ingangsdatum wijziging.")</f>
        <v/>
      </c>
    </row>
    <row r="399" spans="1:3" x14ac:dyDescent="0.25">
      <c r="A399" s="106"/>
      <c r="B399" s="106"/>
      <c r="C399" s="107" t="str">
        <f>IFERROR(IF(AND(A399&lt;&gt;"",B399&lt;&gt;""),AANVRAAG!$B$6-1,""),"Gelijk aan ingangsdatum wijziging.")</f>
        <v/>
      </c>
    </row>
    <row r="400" spans="1:3" x14ac:dyDescent="0.25">
      <c r="A400" s="106"/>
      <c r="B400" s="106"/>
      <c r="C400" s="107" t="str">
        <f>IFERROR(IF(AND(A400&lt;&gt;"",B400&lt;&gt;""),AANVRAAG!$B$6-1,""),"Gelijk aan ingangsdatum wijziging.")</f>
        <v/>
      </c>
    </row>
    <row r="401" spans="1:3" x14ac:dyDescent="0.25">
      <c r="A401" s="106"/>
      <c r="B401" s="106"/>
      <c r="C401" s="107" t="str">
        <f>IFERROR(IF(AND(A401&lt;&gt;"",B401&lt;&gt;""),AANVRAAG!$B$6-1,""),"Gelijk aan ingangsdatum wijziging.")</f>
        <v/>
      </c>
    </row>
    <row r="402" spans="1:3" x14ac:dyDescent="0.25">
      <c r="A402" s="106"/>
      <c r="B402" s="106"/>
      <c r="C402" s="107" t="str">
        <f>IFERROR(IF(AND(A402&lt;&gt;"",B402&lt;&gt;""),AANVRAAG!$B$6-1,""),"Gelijk aan ingangsdatum wijziging.")</f>
        <v/>
      </c>
    </row>
    <row r="403" spans="1:3" x14ac:dyDescent="0.25">
      <c r="A403" s="106"/>
      <c r="B403" s="106"/>
      <c r="C403" s="107" t="str">
        <f>IFERROR(IF(AND(A403&lt;&gt;"",B403&lt;&gt;""),AANVRAAG!$B$6-1,""),"Gelijk aan ingangsdatum wijziging.")</f>
        <v/>
      </c>
    </row>
    <row r="404" spans="1:3" x14ac:dyDescent="0.25">
      <c r="A404" s="106"/>
      <c r="B404" s="106"/>
      <c r="C404" s="107" t="str">
        <f>IFERROR(IF(AND(A404&lt;&gt;"",B404&lt;&gt;""),AANVRAAG!$B$6-1,""),"Gelijk aan ingangsdatum wijziging.")</f>
        <v/>
      </c>
    </row>
    <row r="405" spans="1:3" x14ac:dyDescent="0.25">
      <c r="A405" s="106"/>
      <c r="B405" s="106"/>
      <c r="C405" s="107" t="str">
        <f>IFERROR(IF(AND(A405&lt;&gt;"",B405&lt;&gt;""),AANVRAAG!$B$6-1,""),"Gelijk aan ingangsdatum wijziging.")</f>
        <v/>
      </c>
    </row>
    <row r="406" spans="1:3" x14ac:dyDescent="0.25">
      <c r="A406" s="106"/>
      <c r="B406" s="106"/>
      <c r="C406" s="107" t="str">
        <f>IFERROR(IF(AND(A406&lt;&gt;"",B406&lt;&gt;""),AANVRAAG!$B$6-1,""),"Gelijk aan ingangsdatum wijziging.")</f>
        <v/>
      </c>
    </row>
    <row r="407" spans="1:3" x14ac:dyDescent="0.25">
      <c r="A407" s="106"/>
      <c r="B407" s="106"/>
      <c r="C407" s="107" t="str">
        <f>IFERROR(IF(AND(A407&lt;&gt;"",B407&lt;&gt;""),AANVRAAG!$B$6-1,""),"Gelijk aan ingangsdatum wijziging.")</f>
        <v/>
      </c>
    </row>
    <row r="408" spans="1:3" x14ac:dyDescent="0.25">
      <c r="A408" s="106"/>
      <c r="B408" s="106"/>
      <c r="C408" s="107" t="str">
        <f>IFERROR(IF(AND(A408&lt;&gt;"",B408&lt;&gt;""),AANVRAAG!$B$6-1,""),"Gelijk aan ingangsdatum wijziging.")</f>
        <v/>
      </c>
    </row>
    <row r="409" spans="1:3" x14ac:dyDescent="0.25">
      <c r="A409" s="106"/>
      <c r="B409" s="106"/>
      <c r="C409" s="107" t="str">
        <f>IFERROR(IF(AND(A409&lt;&gt;"",B409&lt;&gt;""),AANVRAAG!$B$6-1,""),"Gelijk aan ingangsdatum wijziging.")</f>
        <v/>
      </c>
    </row>
    <row r="410" spans="1:3" x14ac:dyDescent="0.25">
      <c r="A410" s="106"/>
      <c r="B410" s="106"/>
      <c r="C410" s="107" t="str">
        <f>IFERROR(IF(AND(A410&lt;&gt;"",B410&lt;&gt;""),AANVRAAG!$B$6-1,""),"Gelijk aan ingangsdatum wijziging.")</f>
        <v/>
      </c>
    </row>
    <row r="411" spans="1:3" x14ac:dyDescent="0.25">
      <c r="A411" s="106"/>
      <c r="B411" s="106"/>
      <c r="C411" s="107" t="str">
        <f>IFERROR(IF(AND(A411&lt;&gt;"",B411&lt;&gt;""),AANVRAAG!$B$6-1,""),"Gelijk aan ingangsdatum wijziging.")</f>
        <v/>
      </c>
    </row>
    <row r="412" spans="1:3" x14ac:dyDescent="0.25">
      <c r="A412" s="106"/>
      <c r="B412" s="106"/>
      <c r="C412" s="107" t="str">
        <f>IFERROR(IF(AND(A412&lt;&gt;"",B412&lt;&gt;""),AANVRAAG!$B$6-1,""),"Gelijk aan ingangsdatum wijziging.")</f>
        <v/>
      </c>
    </row>
    <row r="413" spans="1:3" x14ac:dyDescent="0.25">
      <c r="A413" s="106"/>
      <c r="B413" s="106"/>
      <c r="C413" s="107" t="str">
        <f>IFERROR(IF(AND(A413&lt;&gt;"",B413&lt;&gt;""),AANVRAAG!$B$6-1,""),"Gelijk aan ingangsdatum wijziging.")</f>
        <v/>
      </c>
    </row>
    <row r="414" spans="1:3" x14ac:dyDescent="0.25">
      <c r="A414" s="106"/>
      <c r="B414" s="106"/>
      <c r="C414" s="107" t="str">
        <f>IFERROR(IF(AND(A414&lt;&gt;"",B414&lt;&gt;""),AANVRAAG!$B$6-1,""),"Gelijk aan ingangsdatum wijziging.")</f>
        <v/>
      </c>
    </row>
    <row r="415" spans="1:3" x14ac:dyDescent="0.25">
      <c r="A415" s="106"/>
      <c r="B415" s="106"/>
      <c r="C415" s="107" t="str">
        <f>IFERROR(IF(AND(A415&lt;&gt;"",B415&lt;&gt;""),AANVRAAG!$B$6-1,""),"Gelijk aan ingangsdatum wijziging.")</f>
        <v/>
      </c>
    </row>
    <row r="416" spans="1:3" x14ac:dyDescent="0.25">
      <c r="A416" s="106"/>
      <c r="B416" s="106"/>
      <c r="C416" s="107" t="str">
        <f>IFERROR(IF(AND(A416&lt;&gt;"",B416&lt;&gt;""),AANVRAAG!$B$6-1,""),"Gelijk aan ingangsdatum wijziging.")</f>
        <v/>
      </c>
    </row>
    <row r="417" spans="1:3" x14ac:dyDescent="0.25">
      <c r="A417" s="106"/>
      <c r="B417" s="106"/>
      <c r="C417" s="107" t="str">
        <f>IFERROR(IF(AND(A417&lt;&gt;"",B417&lt;&gt;""),AANVRAAG!$B$6-1,""),"Gelijk aan ingangsdatum wijziging.")</f>
        <v/>
      </c>
    </row>
    <row r="418" spans="1:3" x14ac:dyDescent="0.25">
      <c r="A418" s="106"/>
      <c r="B418" s="106"/>
      <c r="C418" s="107" t="str">
        <f>IFERROR(IF(AND(A418&lt;&gt;"",B418&lt;&gt;""),AANVRAAG!$B$6-1,""),"Gelijk aan ingangsdatum wijziging.")</f>
        <v/>
      </c>
    </row>
    <row r="419" spans="1:3" x14ac:dyDescent="0.25">
      <c r="A419" s="106"/>
      <c r="B419" s="106"/>
      <c r="C419" s="107" t="str">
        <f>IFERROR(IF(AND(A419&lt;&gt;"",B419&lt;&gt;""),AANVRAAG!$B$6-1,""),"Gelijk aan ingangsdatum wijziging.")</f>
        <v/>
      </c>
    </row>
    <row r="420" spans="1:3" x14ac:dyDescent="0.25">
      <c r="A420" s="106"/>
      <c r="B420" s="106"/>
      <c r="C420" s="107" t="str">
        <f>IFERROR(IF(AND(A420&lt;&gt;"",B420&lt;&gt;""),AANVRAAG!$B$6-1,""),"Gelijk aan ingangsdatum wijziging.")</f>
        <v/>
      </c>
    </row>
    <row r="421" spans="1:3" x14ac:dyDescent="0.25">
      <c r="A421" s="106"/>
      <c r="B421" s="106"/>
      <c r="C421" s="107" t="str">
        <f>IFERROR(IF(AND(A421&lt;&gt;"",B421&lt;&gt;""),AANVRAAG!$B$6-1,""),"Gelijk aan ingangsdatum wijziging.")</f>
        <v/>
      </c>
    </row>
    <row r="422" spans="1:3" x14ac:dyDescent="0.25">
      <c r="A422" s="106"/>
      <c r="B422" s="106"/>
      <c r="C422" s="107" t="str">
        <f>IFERROR(IF(AND(A422&lt;&gt;"",B422&lt;&gt;""),AANVRAAG!$B$6-1,""),"Gelijk aan ingangsdatum wijziging.")</f>
        <v/>
      </c>
    </row>
    <row r="423" spans="1:3" x14ac:dyDescent="0.25">
      <c r="A423" s="106"/>
      <c r="B423" s="106"/>
      <c r="C423" s="107" t="str">
        <f>IFERROR(IF(AND(A423&lt;&gt;"",B423&lt;&gt;""),AANVRAAG!$B$6-1,""),"Gelijk aan ingangsdatum wijziging.")</f>
        <v/>
      </c>
    </row>
    <row r="424" spans="1:3" x14ac:dyDescent="0.25">
      <c r="A424" s="106"/>
      <c r="B424" s="106"/>
      <c r="C424" s="107" t="str">
        <f>IFERROR(IF(AND(A424&lt;&gt;"",B424&lt;&gt;""),AANVRAAG!$B$6-1,""),"Gelijk aan ingangsdatum wijziging.")</f>
        <v/>
      </c>
    </row>
    <row r="425" spans="1:3" x14ac:dyDescent="0.25">
      <c r="A425" s="106"/>
      <c r="B425" s="106"/>
      <c r="C425" s="107" t="str">
        <f>IFERROR(IF(AND(A425&lt;&gt;"",B425&lt;&gt;""),AANVRAAG!$B$6-1,""),"Gelijk aan ingangsdatum wijziging.")</f>
        <v/>
      </c>
    </row>
    <row r="426" spans="1:3" x14ac:dyDescent="0.25">
      <c r="A426" s="106"/>
      <c r="B426" s="106"/>
      <c r="C426" s="107" t="str">
        <f>IFERROR(IF(AND(A426&lt;&gt;"",B426&lt;&gt;""),AANVRAAG!$B$6-1,""),"Gelijk aan ingangsdatum wijziging.")</f>
        <v/>
      </c>
    </row>
    <row r="427" spans="1:3" x14ac:dyDescent="0.25">
      <c r="A427" s="106"/>
      <c r="B427" s="106"/>
      <c r="C427" s="107" t="str">
        <f>IFERROR(IF(AND(A427&lt;&gt;"",B427&lt;&gt;""),AANVRAAG!$B$6-1,""),"Gelijk aan ingangsdatum wijziging.")</f>
        <v/>
      </c>
    </row>
    <row r="428" spans="1:3" x14ac:dyDescent="0.25">
      <c r="A428" s="106"/>
      <c r="B428" s="106"/>
      <c r="C428" s="107" t="str">
        <f>IFERROR(IF(AND(A428&lt;&gt;"",B428&lt;&gt;""),AANVRAAG!$B$6-1,""),"Gelijk aan ingangsdatum wijziging.")</f>
        <v/>
      </c>
    </row>
    <row r="429" spans="1:3" x14ac:dyDescent="0.25">
      <c r="A429" s="106"/>
      <c r="B429" s="106"/>
      <c r="C429" s="107" t="str">
        <f>IFERROR(IF(AND(A429&lt;&gt;"",B429&lt;&gt;""),AANVRAAG!$B$6-1,""),"Gelijk aan ingangsdatum wijziging.")</f>
        <v/>
      </c>
    </row>
    <row r="430" spans="1:3" x14ac:dyDescent="0.25">
      <c r="A430" s="106"/>
      <c r="B430" s="106"/>
      <c r="C430" s="107" t="str">
        <f>IFERROR(IF(AND(A430&lt;&gt;"",B430&lt;&gt;""),AANVRAAG!$B$6-1,""),"Gelijk aan ingangsdatum wijziging.")</f>
        <v/>
      </c>
    </row>
    <row r="431" spans="1:3" x14ac:dyDescent="0.25">
      <c r="A431" s="106"/>
      <c r="B431" s="106"/>
      <c r="C431" s="107" t="str">
        <f>IFERROR(IF(AND(A431&lt;&gt;"",B431&lt;&gt;""),AANVRAAG!$B$6-1,""),"Gelijk aan ingangsdatum wijziging.")</f>
        <v/>
      </c>
    </row>
    <row r="432" spans="1:3" x14ac:dyDescent="0.25">
      <c r="A432" s="106"/>
      <c r="B432" s="106"/>
      <c r="C432" s="107" t="str">
        <f>IFERROR(IF(AND(A432&lt;&gt;"",B432&lt;&gt;""),AANVRAAG!$B$6-1,""),"Gelijk aan ingangsdatum wijziging.")</f>
        <v/>
      </c>
    </row>
    <row r="433" spans="1:3" x14ac:dyDescent="0.25">
      <c r="A433" s="106"/>
      <c r="B433" s="106"/>
      <c r="C433" s="107" t="str">
        <f>IFERROR(IF(AND(A433&lt;&gt;"",B433&lt;&gt;""),AANVRAAG!$B$6-1,""),"Gelijk aan ingangsdatum wijziging.")</f>
        <v/>
      </c>
    </row>
    <row r="434" spans="1:3" x14ac:dyDescent="0.25">
      <c r="A434" s="106"/>
      <c r="B434" s="106"/>
      <c r="C434" s="107" t="str">
        <f>IFERROR(IF(AND(A434&lt;&gt;"",B434&lt;&gt;""),AANVRAAG!$B$6-1,""),"Gelijk aan ingangsdatum wijziging.")</f>
        <v/>
      </c>
    </row>
    <row r="435" spans="1:3" x14ac:dyDescent="0.25">
      <c r="A435" s="106"/>
      <c r="B435" s="106"/>
      <c r="C435" s="107" t="str">
        <f>IFERROR(IF(AND(A435&lt;&gt;"",B435&lt;&gt;""),AANVRAAG!$B$6-1,""),"Gelijk aan ingangsdatum wijziging.")</f>
        <v/>
      </c>
    </row>
    <row r="436" spans="1:3" x14ac:dyDescent="0.25">
      <c r="A436" s="106"/>
      <c r="B436" s="106"/>
      <c r="C436" s="107" t="str">
        <f>IFERROR(IF(AND(A436&lt;&gt;"",B436&lt;&gt;""),AANVRAAG!$B$6-1,""),"Gelijk aan ingangsdatum wijziging.")</f>
        <v/>
      </c>
    </row>
    <row r="437" spans="1:3" x14ac:dyDescent="0.25">
      <c r="A437" s="106"/>
      <c r="B437" s="106"/>
      <c r="C437" s="107" t="str">
        <f>IFERROR(IF(AND(A437&lt;&gt;"",B437&lt;&gt;""),AANVRAAG!$B$6-1,""),"Gelijk aan ingangsdatum wijziging.")</f>
        <v/>
      </c>
    </row>
    <row r="438" spans="1:3" x14ac:dyDescent="0.25">
      <c r="A438" s="106"/>
      <c r="B438" s="106"/>
      <c r="C438" s="107" t="str">
        <f>IFERROR(IF(AND(A438&lt;&gt;"",B438&lt;&gt;""),AANVRAAG!$B$6-1,""),"Gelijk aan ingangsdatum wijziging.")</f>
        <v/>
      </c>
    </row>
    <row r="439" spans="1:3" x14ac:dyDescent="0.25">
      <c r="A439" s="106"/>
      <c r="B439" s="106"/>
      <c r="C439" s="107" t="str">
        <f>IFERROR(IF(AND(A439&lt;&gt;"",B439&lt;&gt;""),AANVRAAG!$B$6-1,""),"Gelijk aan ingangsdatum wijziging.")</f>
        <v/>
      </c>
    </row>
    <row r="440" spans="1:3" x14ac:dyDescent="0.25">
      <c r="A440" s="106"/>
      <c r="B440" s="106"/>
      <c r="C440" s="107" t="str">
        <f>IFERROR(IF(AND(A440&lt;&gt;"",B440&lt;&gt;""),AANVRAAG!$B$6-1,""),"Gelijk aan ingangsdatum wijziging.")</f>
        <v/>
      </c>
    </row>
    <row r="441" spans="1:3" x14ac:dyDescent="0.25">
      <c r="A441" s="106"/>
      <c r="B441" s="106"/>
      <c r="C441" s="107" t="str">
        <f>IFERROR(IF(AND(A441&lt;&gt;"",B441&lt;&gt;""),AANVRAAG!$B$6-1,""),"Gelijk aan ingangsdatum wijziging.")</f>
        <v/>
      </c>
    </row>
    <row r="442" spans="1:3" x14ac:dyDescent="0.25">
      <c r="A442" s="106"/>
      <c r="B442" s="106"/>
      <c r="C442" s="107" t="str">
        <f>IFERROR(IF(AND(A442&lt;&gt;"",B442&lt;&gt;""),AANVRAAG!$B$6-1,""),"Gelijk aan ingangsdatum wijziging.")</f>
        <v/>
      </c>
    </row>
    <row r="443" spans="1:3" x14ac:dyDescent="0.25">
      <c r="A443" s="106"/>
      <c r="B443" s="106"/>
      <c r="C443" s="107" t="str">
        <f>IFERROR(IF(AND(A443&lt;&gt;"",B443&lt;&gt;""),AANVRAAG!$B$6-1,""),"Gelijk aan ingangsdatum wijziging.")</f>
        <v/>
      </c>
    </row>
    <row r="444" spans="1:3" x14ac:dyDescent="0.25">
      <c r="A444" s="106"/>
      <c r="B444" s="106"/>
      <c r="C444" s="107" t="str">
        <f>IFERROR(IF(AND(A444&lt;&gt;"",B444&lt;&gt;""),AANVRAAG!$B$6-1,""),"Gelijk aan ingangsdatum wijziging.")</f>
        <v/>
      </c>
    </row>
    <row r="445" spans="1:3" x14ac:dyDescent="0.25">
      <c r="A445" s="106"/>
      <c r="B445" s="106"/>
      <c r="C445" s="107" t="str">
        <f>IFERROR(IF(AND(A445&lt;&gt;"",B445&lt;&gt;""),AANVRAAG!$B$6-1,""),"Gelijk aan ingangsdatum wijziging.")</f>
        <v/>
      </c>
    </row>
    <row r="446" spans="1:3" x14ac:dyDescent="0.25">
      <c r="A446" s="106"/>
      <c r="B446" s="106"/>
      <c r="C446" s="107" t="str">
        <f>IFERROR(IF(AND(A446&lt;&gt;"",B446&lt;&gt;""),AANVRAAG!$B$6-1,""),"Gelijk aan ingangsdatum wijziging.")</f>
        <v/>
      </c>
    </row>
    <row r="447" spans="1:3" x14ac:dyDescent="0.25">
      <c r="A447" s="106"/>
      <c r="B447" s="106"/>
      <c r="C447" s="107" t="str">
        <f>IFERROR(IF(AND(A447&lt;&gt;"",B447&lt;&gt;""),AANVRAAG!$B$6-1,""),"Gelijk aan ingangsdatum wijziging.")</f>
        <v/>
      </c>
    </row>
    <row r="448" spans="1:3" x14ac:dyDescent="0.25">
      <c r="A448" s="106"/>
      <c r="B448" s="106"/>
      <c r="C448" s="107" t="str">
        <f>IFERROR(IF(AND(A448&lt;&gt;"",B448&lt;&gt;""),AANVRAAG!$B$6-1,""),"Gelijk aan ingangsdatum wijziging.")</f>
        <v/>
      </c>
    </row>
    <row r="449" spans="1:3" x14ac:dyDescent="0.25">
      <c r="A449" s="106"/>
      <c r="B449" s="106"/>
      <c r="C449" s="107" t="str">
        <f>IFERROR(IF(AND(A449&lt;&gt;"",B449&lt;&gt;""),AANVRAAG!$B$6-1,""),"Gelijk aan ingangsdatum wijziging.")</f>
        <v/>
      </c>
    </row>
    <row r="450" spans="1:3" x14ac:dyDescent="0.25">
      <c r="A450" s="106"/>
      <c r="B450" s="106"/>
      <c r="C450" s="107" t="str">
        <f>IFERROR(IF(AND(A450&lt;&gt;"",B450&lt;&gt;""),AANVRAAG!$B$6-1,""),"Gelijk aan ingangsdatum wijziging.")</f>
        <v/>
      </c>
    </row>
    <row r="451" spans="1:3" x14ac:dyDescent="0.25">
      <c r="A451" s="106"/>
      <c r="B451" s="106"/>
      <c r="C451" s="107" t="str">
        <f>IFERROR(IF(AND(A451&lt;&gt;"",B451&lt;&gt;""),AANVRAAG!$B$6-1,""),"Gelijk aan ingangsdatum wijziging.")</f>
        <v/>
      </c>
    </row>
    <row r="452" spans="1:3" x14ac:dyDescent="0.25">
      <c r="A452" s="106"/>
      <c r="B452" s="106"/>
      <c r="C452" s="107" t="str">
        <f>IFERROR(IF(AND(A452&lt;&gt;"",B452&lt;&gt;""),AANVRAAG!$B$6-1,""),"Gelijk aan ingangsdatum wijziging.")</f>
        <v/>
      </c>
    </row>
    <row r="453" spans="1:3" x14ac:dyDescent="0.25">
      <c r="A453" s="106"/>
      <c r="B453" s="106"/>
      <c r="C453" s="107" t="str">
        <f>IFERROR(IF(AND(A453&lt;&gt;"",B453&lt;&gt;""),AANVRAAG!$B$6-1,""),"Gelijk aan ingangsdatum wijziging.")</f>
        <v/>
      </c>
    </row>
    <row r="454" spans="1:3" x14ac:dyDescent="0.25">
      <c r="A454" s="106"/>
      <c r="B454" s="106"/>
      <c r="C454" s="107" t="str">
        <f>IFERROR(IF(AND(A454&lt;&gt;"",B454&lt;&gt;""),AANVRAAG!$B$6-1,""),"Gelijk aan ingangsdatum wijziging.")</f>
        <v/>
      </c>
    </row>
    <row r="455" spans="1:3" x14ac:dyDescent="0.25">
      <c r="A455" s="106"/>
      <c r="B455" s="106"/>
      <c r="C455" s="107" t="str">
        <f>IFERROR(IF(AND(A455&lt;&gt;"",B455&lt;&gt;""),AANVRAAG!$B$6-1,""),"Gelijk aan ingangsdatum wijziging.")</f>
        <v/>
      </c>
    </row>
    <row r="456" spans="1:3" x14ac:dyDescent="0.25">
      <c r="A456" s="106"/>
      <c r="B456" s="106"/>
      <c r="C456" s="107" t="str">
        <f>IFERROR(IF(AND(A456&lt;&gt;"",B456&lt;&gt;""),AANVRAAG!$B$6-1,""),"Gelijk aan ingangsdatum wijziging.")</f>
        <v/>
      </c>
    </row>
    <row r="457" spans="1:3" x14ac:dyDescent="0.25">
      <c r="A457" s="106"/>
      <c r="B457" s="106"/>
      <c r="C457" s="107" t="str">
        <f>IFERROR(IF(AND(A457&lt;&gt;"",B457&lt;&gt;""),AANVRAAG!$B$6-1,""),"Gelijk aan ingangsdatum wijziging.")</f>
        <v/>
      </c>
    </row>
    <row r="458" spans="1:3" x14ac:dyDescent="0.25">
      <c r="A458" s="106"/>
      <c r="B458" s="106"/>
      <c r="C458" s="107" t="str">
        <f>IFERROR(IF(AND(A458&lt;&gt;"",B458&lt;&gt;""),AANVRAAG!$B$6-1,""),"Gelijk aan ingangsdatum wijziging.")</f>
        <v/>
      </c>
    </row>
    <row r="459" spans="1:3" x14ac:dyDescent="0.25">
      <c r="A459" s="106"/>
      <c r="B459" s="106"/>
      <c r="C459" s="107" t="str">
        <f>IFERROR(IF(AND(A459&lt;&gt;"",B459&lt;&gt;""),AANVRAAG!$B$6-1,""),"Gelijk aan ingangsdatum wijziging.")</f>
        <v/>
      </c>
    </row>
    <row r="460" spans="1:3" x14ac:dyDescent="0.25">
      <c r="A460" s="106"/>
      <c r="B460" s="106"/>
      <c r="C460" s="107" t="str">
        <f>IFERROR(IF(AND(A460&lt;&gt;"",B460&lt;&gt;""),AANVRAAG!$B$6-1,""),"Gelijk aan ingangsdatum wijziging.")</f>
        <v/>
      </c>
    </row>
    <row r="461" spans="1:3" x14ac:dyDescent="0.25">
      <c r="A461" s="106"/>
      <c r="B461" s="106"/>
      <c r="C461" s="107" t="str">
        <f>IFERROR(IF(AND(A461&lt;&gt;"",B461&lt;&gt;""),AANVRAAG!$B$6-1,""),"Gelijk aan ingangsdatum wijziging.")</f>
        <v/>
      </c>
    </row>
    <row r="462" spans="1:3" x14ac:dyDescent="0.25">
      <c r="A462" s="106"/>
      <c r="B462" s="106"/>
      <c r="C462" s="107" t="str">
        <f>IFERROR(IF(AND(A462&lt;&gt;"",B462&lt;&gt;""),AANVRAAG!$B$6-1,""),"Gelijk aan ingangsdatum wijziging.")</f>
        <v/>
      </c>
    </row>
    <row r="463" spans="1:3" x14ac:dyDescent="0.25">
      <c r="A463" s="106"/>
      <c r="B463" s="106"/>
      <c r="C463" s="107" t="str">
        <f>IFERROR(IF(AND(A463&lt;&gt;"",B463&lt;&gt;""),AANVRAAG!$B$6-1,""),"Gelijk aan ingangsdatum wijziging.")</f>
        <v/>
      </c>
    </row>
    <row r="464" spans="1:3" x14ac:dyDescent="0.25">
      <c r="A464" s="106"/>
      <c r="B464" s="106"/>
      <c r="C464" s="107" t="str">
        <f>IFERROR(IF(AND(A464&lt;&gt;"",B464&lt;&gt;""),AANVRAAG!$B$6-1,""),"Gelijk aan ingangsdatum wijziging.")</f>
        <v/>
      </c>
    </row>
    <row r="465" spans="1:3" x14ac:dyDescent="0.25">
      <c r="A465" s="106"/>
      <c r="B465" s="106"/>
      <c r="C465" s="107" t="str">
        <f>IFERROR(IF(AND(A465&lt;&gt;"",B465&lt;&gt;""),AANVRAAG!$B$6-1,""),"Gelijk aan ingangsdatum wijziging.")</f>
        <v/>
      </c>
    </row>
    <row r="466" spans="1:3" x14ac:dyDescent="0.25">
      <c r="A466" s="106"/>
      <c r="B466" s="106"/>
      <c r="C466" s="107" t="str">
        <f>IFERROR(IF(AND(A466&lt;&gt;"",B466&lt;&gt;""),AANVRAAG!$B$6-1,""),"Gelijk aan ingangsdatum wijziging.")</f>
        <v/>
      </c>
    </row>
    <row r="467" spans="1:3" x14ac:dyDescent="0.25">
      <c r="A467" s="106"/>
      <c r="B467" s="106"/>
      <c r="C467" s="107" t="str">
        <f>IFERROR(IF(AND(A467&lt;&gt;"",B467&lt;&gt;""),AANVRAAG!$B$6-1,""),"Gelijk aan ingangsdatum wijziging.")</f>
        <v/>
      </c>
    </row>
    <row r="468" spans="1:3" x14ac:dyDescent="0.25">
      <c r="A468" s="106"/>
      <c r="B468" s="106"/>
      <c r="C468" s="107" t="str">
        <f>IFERROR(IF(AND(A468&lt;&gt;"",B468&lt;&gt;""),AANVRAAG!$B$6-1,""),"Gelijk aan ingangsdatum wijziging.")</f>
        <v/>
      </c>
    </row>
    <row r="469" spans="1:3" x14ac:dyDescent="0.25">
      <c r="A469" s="106"/>
      <c r="B469" s="106"/>
      <c r="C469" s="107" t="str">
        <f>IFERROR(IF(AND(A469&lt;&gt;"",B469&lt;&gt;""),AANVRAAG!$B$6-1,""),"Gelijk aan ingangsdatum wijziging.")</f>
        <v/>
      </c>
    </row>
    <row r="470" spans="1:3" x14ac:dyDescent="0.25">
      <c r="A470" s="106"/>
      <c r="B470" s="106"/>
      <c r="C470" s="107" t="str">
        <f>IFERROR(IF(AND(A470&lt;&gt;"",B470&lt;&gt;""),AANVRAAG!$B$6-1,""),"Gelijk aan ingangsdatum wijziging.")</f>
        <v/>
      </c>
    </row>
    <row r="471" spans="1:3" x14ac:dyDescent="0.25">
      <c r="A471" s="106"/>
      <c r="B471" s="106"/>
      <c r="C471" s="107" t="str">
        <f>IFERROR(IF(AND(A471&lt;&gt;"",B471&lt;&gt;""),AANVRAAG!$B$6-1,""),"Gelijk aan ingangsdatum wijziging.")</f>
        <v/>
      </c>
    </row>
    <row r="472" spans="1:3" x14ac:dyDescent="0.25">
      <c r="A472" s="106"/>
      <c r="B472" s="106"/>
      <c r="C472" s="107" t="str">
        <f>IFERROR(IF(AND(A472&lt;&gt;"",B472&lt;&gt;""),AANVRAAG!$B$6-1,""),"Gelijk aan ingangsdatum wijziging.")</f>
        <v/>
      </c>
    </row>
    <row r="473" spans="1:3" x14ac:dyDescent="0.25">
      <c r="A473" s="106"/>
      <c r="B473" s="106"/>
      <c r="C473" s="107" t="str">
        <f>IFERROR(IF(AND(A473&lt;&gt;"",B473&lt;&gt;""),AANVRAAG!$B$6-1,""),"Gelijk aan ingangsdatum wijziging.")</f>
        <v/>
      </c>
    </row>
    <row r="474" spans="1:3" x14ac:dyDescent="0.25">
      <c r="A474" s="106"/>
      <c r="B474" s="106"/>
      <c r="C474" s="107" t="str">
        <f>IFERROR(IF(AND(A474&lt;&gt;"",B474&lt;&gt;""),AANVRAAG!$B$6-1,""),"Gelijk aan ingangsdatum wijziging.")</f>
        <v/>
      </c>
    </row>
    <row r="475" spans="1:3" x14ac:dyDescent="0.25">
      <c r="A475" s="106"/>
      <c r="B475" s="106"/>
      <c r="C475" s="107" t="str">
        <f>IFERROR(IF(AND(A475&lt;&gt;"",B475&lt;&gt;""),AANVRAAG!$B$6-1,""),"Gelijk aan ingangsdatum wijziging.")</f>
        <v/>
      </c>
    </row>
    <row r="476" spans="1:3" x14ac:dyDescent="0.25">
      <c r="A476" s="106"/>
      <c r="B476" s="106"/>
      <c r="C476" s="107" t="str">
        <f>IFERROR(IF(AND(A476&lt;&gt;"",B476&lt;&gt;""),AANVRAAG!$B$6-1,""),"Gelijk aan ingangsdatum wijziging.")</f>
        <v/>
      </c>
    </row>
    <row r="477" spans="1:3" x14ac:dyDescent="0.25">
      <c r="A477" s="106"/>
      <c r="B477" s="106"/>
      <c r="C477" s="107" t="str">
        <f>IFERROR(IF(AND(A477&lt;&gt;"",B477&lt;&gt;""),AANVRAAG!$B$6-1,""),"Gelijk aan ingangsdatum wijziging.")</f>
        <v/>
      </c>
    </row>
    <row r="478" spans="1:3" x14ac:dyDescent="0.25">
      <c r="A478" s="106"/>
      <c r="B478" s="106"/>
      <c r="C478" s="107" t="str">
        <f>IFERROR(IF(AND(A478&lt;&gt;"",B478&lt;&gt;""),AANVRAAG!$B$6-1,""),"Gelijk aan ingangsdatum wijziging.")</f>
        <v/>
      </c>
    </row>
    <row r="479" spans="1:3" x14ac:dyDescent="0.25">
      <c r="A479" s="106"/>
      <c r="B479" s="106"/>
      <c r="C479" s="107" t="str">
        <f>IFERROR(IF(AND(A479&lt;&gt;"",B479&lt;&gt;""),AANVRAAG!$B$6-1,""),"Gelijk aan ingangsdatum wijziging.")</f>
        <v/>
      </c>
    </row>
    <row r="480" spans="1:3" x14ac:dyDescent="0.25">
      <c r="A480" s="106"/>
      <c r="B480" s="106"/>
      <c r="C480" s="107" t="str">
        <f>IFERROR(IF(AND(A480&lt;&gt;"",B480&lt;&gt;""),AANVRAAG!$B$6-1,""),"Gelijk aan ingangsdatum wijziging.")</f>
        <v/>
      </c>
    </row>
    <row r="481" spans="1:3" x14ac:dyDescent="0.25">
      <c r="A481" s="106"/>
      <c r="B481" s="106"/>
      <c r="C481" s="107" t="str">
        <f>IFERROR(IF(AND(A481&lt;&gt;"",B481&lt;&gt;""),AANVRAAG!$B$6-1,""),"Gelijk aan ingangsdatum wijziging.")</f>
        <v/>
      </c>
    </row>
    <row r="482" spans="1:3" x14ac:dyDescent="0.25">
      <c r="A482" s="106"/>
      <c r="B482" s="106"/>
      <c r="C482" s="107" t="str">
        <f>IFERROR(IF(AND(A482&lt;&gt;"",B482&lt;&gt;""),AANVRAAG!$B$6-1,""),"Gelijk aan ingangsdatum wijziging.")</f>
        <v/>
      </c>
    </row>
    <row r="483" spans="1:3" x14ac:dyDescent="0.25">
      <c r="A483" s="106"/>
      <c r="B483" s="106"/>
      <c r="C483" s="107" t="str">
        <f>IFERROR(IF(AND(A483&lt;&gt;"",B483&lt;&gt;""),AANVRAAG!$B$6-1,""),"Gelijk aan ingangsdatum wijziging.")</f>
        <v/>
      </c>
    </row>
    <row r="484" spans="1:3" x14ac:dyDescent="0.25">
      <c r="A484" s="106"/>
      <c r="B484" s="106"/>
      <c r="C484" s="107" t="str">
        <f>IFERROR(IF(AND(A484&lt;&gt;"",B484&lt;&gt;""),AANVRAAG!$B$6-1,""),"Gelijk aan ingangsdatum wijziging.")</f>
        <v/>
      </c>
    </row>
    <row r="485" spans="1:3" x14ac:dyDescent="0.25">
      <c r="A485" s="106"/>
      <c r="B485" s="106"/>
      <c r="C485" s="107" t="str">
        <f>IFERROR(IF(AND(A485&lt;&gt;"",B485&lt;&gt;""),AANVRAAG!$B$6-1,""),"Gelijk aan ingangsdatum wijziging.")</f>
        <v/>
      </c>
    </row>
    <row r="486" spans="1:3" x14ac:dyDescent="0.25">
      <c r="A486" s="106"/>
      <c r="B486" s="106"/>
      <c r="C486" s="107" t="str">
        <f>IFERROR(IF(AND(A486&lt;&gt;"",B486&lt;&gt;""),AANVRAAG!$B$6-1,""),"Gelijk aan ingangsdatum wijziging.")</f>
        <v/>
      </c>
    </row>
    <row r="487" spans="1:3" x14ac:dyDescent="0.25">
      <c r="A487" s="106"/>
      <c r="B487" s="106"/>
      <c r="C487" s="107" t="str">
        <f>IFERROR(IF(AND(A487&lt;&gt;"",B487&lt;&gt;""),AANVRAAG!$B$6-1,""),"Gelijk aan ingangsdatum wijziging.")</f>
        <v/>
      </c>
    </row>
    <row r="488" spans="1:3" x14ac:dyDescent="0.25">
      <c r="A488" s="106"/>
      <c r="B488" s="106"/>
      <c r="C488" s="107" t="str">
        <f>IFERROR(IF(AND(A488&lt;&gt;"",B488&lt;&gt;""),AANVRAAG!$B$6-1,""),"Gelijk aan ingangsdatum wijziging.")</f>
        <v/>
      </c>
    </row>
    <row r="489" spans="1:3" x14ac:dyDescent="0.25">
      <c r="A489" s="106"/>
      <c r="B489" s="106"/>
      <c r="C489" s="107" t="str">
        <f>IFERROR(IF(AND(A489&lt;&gt;"",B489&lt;&gt;""),AANVRAAG!$B$6-1,""),"Gelijk aan ingangsdatum wijziging.")</f>
        <v/>
      </c>
    </row>
    <row r="490" spans="1:3" x14ac:dyDescent="0.25">
      <c r="A490" s="106"/>
      <c r="B490" s="106"/>
      <c r="C490" s="107" t="str">
        <f>IFERROR(IF(AND(A490&lt;&gt;"",B490&lt;&gt;""),AANVRAAG!$B$6-1,""),"Gelijk aan ingangsdatum wijziging.")</f>
        <v/>
      </c>
    </row>
    <row r="491" spans="1:3" x14ac:dyDescent="0.25">
      <c r="A491" s="106"/>
      <c r="B491" s="106"/>
      <c r="C491" s="107" t="str">
        <f>IFERROR(IF(AND(A491&lt;&gt;"",B491&lt;&gt;""),AANVRAAG!$B$6-1,""),"Gelijk aan ingangsdatum wijziging.")</f>
        <v/>
      </c>
    </row>
    <row r="492" spans="1:3" x14ac:dyDescent="0.25">
      <c r="A492" s="106"/>
      <c r="B492" s="106"/>
      <c r="C492" s="107" t="str">
        <f>IFERROR(IF(AND(A492&lt;&gt;"",B492&lt;&gt;""),AANVRAAG!$B$6-1,""),"Gelijk aan ingangsdatum wijziging.")</f>
        <v/>
      </c>
    </row>
    <row r="493" spans="1:3" x14ac:dyDescent="0.25">
      <c r="A493" s="106"/>
      <c r="B493" s="106"/>
      <c r="C493" s="107" t="str">
        <f>IFERROR(IF(AND(A493&lt;&gt;"",B493&lt;&gt;""),AANVRAAG!$B$6-1,""),"Gelijk aan ingangsdatum wijziging.")</f>
        <v/>
      </c>
    </row>
    <row r="494" spans="1:3" x14ac:dyDescent="0.25">
      <c r="A494" s="106"/>
      <c r="B494" s="106"/>
      <c r="C494" s="107" t="str">
        <f>IFERROR(IF(AND(A494&lt;&gt;"",B494&lt;&gt;""),AANVRAAG!$B$6-1,""),"Gelijk aan ingangsdatum wijziging.")</f>
        <v/>
      </c>
    </row>
    <row r="495" spans="1:3" x14ac:dyDescent="0.25">
      <c r="A495" s="106"/>
      <c r="B495" s="106"/>
      <c r="C495" s="107" t="str">
        <f>IFERROR(IF(AND(A495&lt;&gt;"",B495&lt;&gt;""),AANVRAAG!$B$6-1,""),"Gelijk aan ingangsdatum wijziging.")</f>
        <v/>
      </c>
    </row>
    <row r="496" spans="1:3" x14ac:dyDescent="0.25">
      <c r="A496" s="106"/>
      <c r="B496" s="106"/>
      <c r="C496" s="107" t="str">
        <f>IFERROR(IF(AND(A496&lt;&gt;"",B496&lt;&gt;""),AANVRAAG!$B$6-1,""),"Gelijk aan ingangsdatum wijziging.")</f>
        <v/>
      </c>
    </row>
    <row r="497" spans="1:3" x14ac:dyDescent="0.25">
      <c r="A497" s="106"/>
      <c r="B497" s="106"/>
      <c r="C497" s="107" t="str">
        <f>IFERROR(IF(AND(A497&lt;&gt;"",B497&lt;&gt;""),AANVRAAG!$B$6-1,""),"Gelijk aan ingangsdatum wijziging.")</f>
        <v/>
      </c>
    </row>
    <row r="498" spans="1:3" x14ac:dyDescent="0.25">
      <c r="A498" s="106"/>
      <c r="B498" s="106"/>
      <c r="C498" s="107" t="str">
        <f>IFERROR(IF(AND(A498&lt;&gt;"",B498&lt;&gt;""),AANVRAAG!$B$6-1,""),"Gelijk aan ingangsdatum wijziging.")</f>
        <v/>
      </c>
    </row>
    <row r="499" spans="1:3" x14ac:dyDescent="0.25">
      <c r="A499" s="106"/>
      <c r="B499" s="106"/>
      <c r="C499" s="107" t="str">
        <f>IFERROR(IF(AND(A499&lt;&gt;"",B499&lt;&gt;""),AANVRAAG!$B$6-1,""),"Gelijk aan ingangsdatum wijziging.")</f>
        <v/>
      </c>
    </row>
    <row r="500" spans="1:3" x14ac:dyDescent="0.25">
      <c r="A500" s="106"/>
      <c r="B500" s="117"/>
      <c r="C500" s="107" t="str">
        <f>IFERROR(IF(AND(A500&lt;&gt;"",B500&lt;&gt;""),AANVRAAG!$B$6-1,""),"Gelijk aan ingangsdatum wijziging.")</f>
        <v/>
      </c>
    </row>
  </sheetData>
  <sheetProtection algorithmName="SHA-512" hashValue="J/Ac/DFE6kBeAypPHW4iWY3db63KSXfbp9tmgaP7mxEVgE1ZkDRaFApxYcNmVlkih2XgOUX6tJS59Zdzg2duTg==" saltValue="fQMs3DDQuWXxy8ncM+qgSw==" spinCount="100000" sheet="1" objects="1" scenarios="1" formatCells="0" selectLockedCells="1"/>
  <conditionalFormatting sqref="A501:XFD1048576 X1:Y3 AA1:XFD3 A1:V2 D3:V3 D4:XFD500 A3:C500">
    <cfRule type="expression" dxfId="20" priority="1">
      <formula>AND(CELL("bescherming",A1)=0,A1="")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A131"/>
  <sheetViews>
    <sheetView workbookViewId="0">
      <selection activeCell="B8" sqref="B8"/>
    </sheetView>
  </sheetViews>
  <sheetFormatPr defaultColWidth="9.1796875" defaultRowHeight="12.5" x14ac:dyDescent="0.25"/>
  <cols>
    <col min="1" max="1" width="25" style="7" customWidth="1"/>
    <col min="2" max="2" width="20.26953125" style="57" bestFit="1" customWidth="1"/>
    <col min="3" max="3" width="16.81640625" style="20" bestFit="1" customWidth="1"/>
    <col min="4" max="4" width="62.81640625" style="26" bestFit="1" customWidth="1"/>
    <col min="5" max="5" width="18.54296875" style="7" bestFit="1" customWidth="1"/>
    <col min="6" max="26" width="9.1796875" style="7"/>
    <col min="27" max="27" width="16.1796875" style="7" bestFit="1" customWidth="1"/>
    <col min="28" max="16384" width="9.1796875" style="7"/>
  </cols>
  <sheetData>
    <row r="1" spans="1:27" ht="13" x14ac:dyDescent="0.3">
      <c r="A1" s="6" t="s">
        <v>6</v>
      </c>
      <c r="B1" s="48" t="s">
        <v>7</v>
      </c>
      <c r="C1" s="21" t="s">
        <v>27</v>
      </c>
      <c r="D1" s="21" t="s">
        <v>35</v>
      </c>
      <c r="E1" s="24"/>
      <c r="AA1" s="7" t="s">
        <v>38</v>
      </c>
    </row>
    <row r="2" spans="1:27" x14ac:dyDescent="0.25">
      <c r="A2" s="8" t="s">
        <v>2</v>
      </c>
      <c r="B2" s="101" t="s">
        <v>98</v>
      </c>
      <c r="D2" s="26" t="s">
        <v>36</v>
      </c>
      <c r="AA2" s="38" t="s">
        <v>37</v>
      </c>
    </row>
    <row r="3" spans="1:27" x14ac:dyDescent="0.25">
      <c r="A3" s="8" t="s">
        <v>3</v>
      </c>
      <c r="B3" s="49">
        <v>2024</v>
      </c>
      <c r="AA3" s="28" t="s">
        <v>46</v>
      </c>
    </row>
    <row r="4" spans="1:27" x14ac:dyDescent="0.25">
      <c r="A4" s="8" t="s">
        <v>4</v>
      </c>
      <c r="B4" s="97"/>
    </row>
    <row r="5" spans="1:27" x14ac:dyDescent="0.25">
      <c r="A5" s="9" t="s">
        <v>15</v>
      </c>
      <c r="B5" s="50">
        <v>2095</v>
      </c>
      <c r="C5" s="20" t="str">
        <f>TEXT(B5,"#.##0")</f>
        <v>2.095</v>
      </c>
    </row>
    <row r="6" spans="1:27" x14ac:dyDescent="0.25">
      <c r="A6" s="25" t="s">
        <v>34</v>
      </c>
      <c r="B6" s="49">
        <v>2</v>
      </c>
      <c r="C6" s="20" t="str">
        <f>TEXT(B6,"#.##0,0")</f>
        <v>2,0</v>
      </c>
    </row>
    <row r="7" spans="1:27" x14ac:dyDescent="0.25">
      <c r="A7" s="29" t="s">
        <v>53</v>
      </c>
      <c r="B7" s="102">
        <v>0.56000000000000005</v>
      </c>
      <c r="C7" s="20" t="str">
        <f>TEXT(B7,"€ #.##0,00")</f>
        <v>€ 0,56</v>
      </c>
      <c r="D7" s="33" t="s">
        <v>56</v>
      </c>
      <c r="E7" s="23" t="e">
        <f>#REF!*#REF!*normpraktijk/B11/#REF!</f>
        <v>#REF!</v>
      </c>
    </row>
    <row r="8" spans="1:27" x14ac:dyDescent="0.25">
      <c r="A8" s="29" t="s">
        <v>91</v>
      </c>
      <c r="B8" s="81">
        <v>10000</v>
      </c>
      <c r="C8" s="20" t="str">
        <f>TEXT(B8,"#.##0")</f>
        <v>10.000</v>
      </c>
    </row>
    <row r="9" spans="1:27" x14ac:dyDescent="0.25">
      <c r="A9" s="118" t="s">
        <v>104</v>
      </c>
      <c r="B9" s="82">
        <v>45200</v>
      </c>
    </row>
    <row r="10" spans="1:27" x14ac:dyDescent="0.25">
      <c r="B10" s="80"/>
    </row>
    <row r="11" spans="1:27" x14ac:dyDescent="0.25">
      <c r="A11" s="10" t="s">
        <v>17</v>
      </c>
      <c r="B11" s="51">
        <f>AANVRAAG!D14</f>
        <v>0</v>
      </c>
      <c r="C11" s="20" t="str">
        <f>TEXT(B11,"#.##0")</f>
        <v>0</v>
      </c>
      <c r="D11" s="33" t="s">
        <v>51</v>
      </c>
    </row>
    <row r="12" spans="1:27" x14ac:dyDescent="0.25">
      <c r="A12" s="10" t="s">
        <v>18</v>
      </c>
      <c r="B12" s="52">
        <f>B11/normpraktijk</f>
        <v>0</v>
      </c>
      <c r="C12" s="20" t="str">
        <f>TEXT(B12,"#.##0,00")</f>
        <v>0,00</v>
      </c>
      <c r="D12" s="33" t="s">
        <v>55</v>
      </c>
      <c r="E12" s="23" t="e">
        <f>#REF!*#REF!/(B11/normpraktijk*#REF!)</f>
        <v>#REF!</v>
      </c>
    </row>
    <row r="13" spans="1:27" x14ac:dyDescent="0.25">
      <c r="A13" s="31"/>
      <c r="B13" s="84"/>
    </row>
    <row r="14" spans="1:27" x14ac:dyDescent="0.25">
      <c r="A14" s="32"/>
      <c r="B14" s="85"/>
    </row>
    <row r="15" spans="1:27" x14ac:dyDescent="0.25">
      <c r="A15" s="30" t="s">
        <v>54</v>
      </c>
      <c r="B15" s="52">
        <f>normpraktijken*B6</f>
        <v>0</v>
      </c>
      <c r="C15" s="20" t="str">
        <f t="shared" ref="C15:C17" si="0">TEXT(B15,"#.##0,00")</f>
        <v>0,00</v>
      </c>
    </row>
    <row r="16" spans="1:27" x14ac:dyDescent="0.25">
      <c r="A16" s="30" t="s">
        <v>47</v>
      </c>
      <c r="B16" s="52">
        <f>AANVRAAG!D15</f>
        <v>0</v>
      </c>
      <c r="C16" s="20" t="str">
        <f t="shared" si="0"/>
        <v>0,00</v>
      </c>
    </row>
    <row r="17" spans="1:4" x14ac:dyDescent="0.25">
      <c r="A17" s="30" t="s">
        <v>48</v>
      </c>
      <c r="B17" s="52">
        <f>IF(B16&gt;B15,B15,B16)</f>
        <v>0</v>
      </c>
      <c r="C17" s="20" t="str">
        <f t="shared" si="0"/>
        <v>0,00</v>
      </c>
    </row>
    <row r="18" spans="1:4" x14ac:dyDescent="0.25">
      <c r="A18" s="30" t="s">
        <v>49</v>
      </c>
      <c r="B18" s="53" t="e">
        <f>B17/B15</f>
        <v>#DIV/0!</v>
      </c>
      <c r="C18" s="20" t="e">
        <f>TEXT(B18,"#.##0%")</f>
        <v>#DIV/0!</v>
      </c>
    </row>
    <row r="19" spans="1:4" x14ac:dyDescent="0.25">
      <c r="A19" s="30" t="s">
        <v>50</v>
      </c>
      <c r="B19" s="54" t="e">
        <f>B18*B7</f>
        <v>#DIV/0!</v>
      </c>
      <c r="C19" s="20" t="e">
        <f>TEXT(B19,"€ #.##0,00")</f>
        <v>#DIV/0!</v>
      </c>
    </row>
    <row r="20" spans="1:4" x14ac:dyDescent="0.25">
      <c r="A20" s="31"/>
      <c r="B20" s="55"/>
    </row>
    <row r="21" spans="1:4" x14ac:dyDescent="0.25">
      <c r="A21" s="30" t="s">
        <v>50</v>
      </c>
      <c r="B21" s="54" t="e">
        <f>B19</f>
        <v>#DIV/0!</v>
      </c>
      <c r="C21" s="20" t="e">
        <f t="shared" ref="C21" si="1">TEXT(B21,"€ #.##0,00")</f>
        <v>#DIV/0!</v>
      </c>
    </row>
    <row r="22" spans="1:4" x14ac:dyDescent="0.25">
      <c r="A22" s="35" t="s">
        <v>58</v>
      </c>
      <c r="B22" s="54">
        <f>B7</f>
        <v>0.56000000000000005</v>
      </c>
      <c r="C22" s="20" t="str">
        <f t="shared" ref="C22:C23" si="2">TEXT(B22,"€ #.##0,00")</f>
        <v>€ 0,56</v>
      </c>
    </row>
    <row r="23" spans="1:4" x14ac:dyDescent="0.25">
      <c r="A23" s="35" t="s">
        <v>59</v>
      </c>
      <c r="B23" s="74" t="e">
        <f>IF(B21&lt;B22,B21,B22)</f>
        <v>#DIV/0!</v>
      </c>
      <c r="C23" s="20" t="e">
        <f t="shared" si="2"/>
        <v>#DIV/0!</v>
      </c>
    </row>
    <row r="24" spans="1:4" x14ac:dyDescent="0.25">
      <c r="A24" s="31"/>
      <c r="B24" s="55"/>
    </row>
    <row r="25" spans="1:4" x14ac:dyDescent="0.25">
      <c r="A25" s="9" t="s">
        <v>20</v>
      </c>
      <c r="B25" s="62" t="b">
        <f>AND(B74,NOT(B75))</f>
        <v>0</v>
      </c>
      <c r="D25" s="33" t="s">
        <v>22</v>
      </c>
    </row>
    <row r="26" spans="1:4" x14ac:dyDescent="0.25">
      <c r="A26" s="17" t="s">
        <v>23</v>
      </c>
      <c r="B26" s="75" t="str">
        <f>IF(B75,"Er is iets niet juist ingevuld,
zie de rode cel(len).",IF(NOT(B74),"Het formulier is niet volledig ingevuld.","n.v.t."))</f>
        <v>Het formulier is niet volledig ingevuld.</v>
      </c>
      <c r="D26" s="26" t="s">
        <v>24</v>
      </c>
    </row>
    <row r="27" spans="1:4" x14ac:dyDescent="0.25">
      <c r="A27" s="18"/>
      <c r="B27" s="19"/>
    </row>
    <row r="28" spans="1:4" x14ac:dyDescent="0.25">
      <c r="B28" s="11"/>
    </row>
    <row r="29" spans="1:4" x14ac:dyDescent="0.25">
      <c r="A29" s="73" t="s">
        <v>86</v>
      </c>
      <c r="B29" s="11"/>
    </row>
    <row r="30" spans="1:4" ht="13" x14ac:dyDescent="0.3">
      <c r="A30" s="24" t="s">
        <v>78</v>
      </c>
      <c r="B30" s="43"/>
      <c r="C30" s="43"/>
    </row>
    <row r="31" spans="1:4" x14ac:dyDescent="0.25">
      <c r="A31" s="47" t="s">
        <v>79</v>
      </c>
      <c r="B31" s="60" t="b">
        <f>IF(C31&gt;1,TRUE)</f>
        <v>0</v>
      </c>
      <c r="C31" s="61">
        <f>COUNTA(DEELNEMERSLIJST!A:A)</f>
        <v>1</v>
      </c>
    </row>
    <row r="32" spans="1:4" x14ac:dyDescent="0.25">
      <c r="A32" s="47" t="s">
        <v>80</v>
      </c>
      <c r="B32" s="60" t="b">
        <f t="shared" ref="B32:B34" si="3">IF(C32&gt;1,TRUE)</f>
        <v>0</v>
      </c>
      <c r="C32" s="61">
        <f>COUNTA(DEELNEMERSLIJST!B:B)</f>
        <v>1</v>
      </c>
    </row>
    <row r="33" spans="1:4" x14ac:dyDescent="0.25">
      <c r="A33" s="47" t="s">
        <v>81</v>
      </c>
      <c r="B33" s="60" t="b">
        <f t="shared" si="3"/>
        <v>0</v>
      </c>
      <c r="C33" s="61">
        <f>COUNTA(DEELNEMERSLIJST!C:C)</f>
        <v>1</v>
      </c>
    </row>
    <row r="34" spans="1:4" x14ac:dyDescent="0.25">
      <c r="A34" s="47" t="s">
        <v>82</v>
      </c>
      <c r="B34" s="60" t="b">
        <f t="shared" si="3"/>
        <v>0</v>
      </c>
      <c r="C34" s="61">
        <f>COUNTA(DEELNEMERSLIJST!D:D)</f>
        <v>1</v>
      </c>
    </row>
    <row r="35" spans="1:4" x14ac:dyDescent="0.25">
      <c r="A35" s="47" t="s">
        <v>83</v>
      </c>
      <c r="B35" s="47" t="b">
        <f>AND(B31,B32,B33,B34)</f>
        <v>0</v>
      </c>
      <c r="C35" s="61"/>
    </row>
    <row r="36" spans="1:4" x14ac:dyDescent="0.25">
      <c r="B36" s="11"/>
    </row>
    <row r="37" spans="1:4" x14ac:dyDescent="0.25">
      <c r="A37" s="47" t="s">
        <v>77</v>
      </c>
      <c r="B37" s="56" t="b">
        <f>IF(AANVRAAG!B5&lt;&gt;"",TRUE)</f>
        <v>0</v>
      </c>
    </row>
    <row r="38" spans="1:4" x14ac:dyDescent="0.25">
      <c r="B38" s="11"/>
    </row>
    <row r="39" spans="1:4" x14ac:dyDescent="0.25">
      <c r="A39" s="112" t="s">
        <v>101</v>
      </c>
      <c r="B39" s="49" t="b">
        <v>0</v>
      </c>
    </row>
    <row r="40" spans="1:4" x14ac:dyDescent="0.25">
      <c r="A40" s="112" t="s">
        <v>103</v>
      </c>
      <c r="B40" s="49" t="b">
        <v>0</v>
      </c>
    </row>
    <row r="41" spans="1:4" x14ac:dyDescent="0.25">
      <c r="A41" s="12" t="s">
        <v>9</v>
      </c>
      <c r="B41" s="56">
        <f>COUNTIF(B39:B40,"WAAR")</f>
        <v>0</v>
      </c>
    </row>
    <row r="42" spans="1:4" x14ac:dyDescent="0.25">
      <c r="A42" s="12" t="s">
        <v>8</v>
      </c>
      <c r="B42" s="56" t="str">
        <f>IF(B41=0,"geel",IF(B41&gt;C42,"rood","nee"))</f>
        <v>geel</v>
      </c>
      <c r="C42" s="20">
        <v>1</v>
      </c>
      <c r="D42" s="33"/>
    </row>
    <row r="43" spans="1:4" x14ac:dyDescent="0.25">
      <c r="A43" s="71" t="s">
        <v>83</v>
      </c>
      <c r="B43" s="56" t="b">
        <f>IF(B42="nee",TRUE)</f>
        <v>0</v>
      </c>
      <c r="D43" s="33"/>
    </row>
    <row r="44" spans="1:4" x14ac:dyDescent="0.25">
      <c r="A44" s="71" t="s">
        <v>87</v>
      </c>
      <c r="B44" s="56" t="b">
        <f>IF(B42="rood",TRUE)</f>
        <v>0</v>
      </c>
      <c r="D44" s="33"/>
    </row>
    <row r="45" spans="1:4" x14ac:dyDescent="0.25">
      <c r="A45" s="13"/>
    </row>
    <row r="46" spans="1:4" x14ac:dyDescent="0.25">
      <c r="A46" s="72" t="s">
        <v>84</v>
      </c>
      <c r="B46" s="56" t="b">
        <f>OR(B39,B40)</f>
        <v>0</v>
      </c>
    </row>
    <row r="47" spans="1:4" x14ac:dyDescent="0.25">
      <c r="A47" s="13"/>
    </row>
    <row r="48" spans="1:4" x14ac:dyDescent="0.25">
      <c r="A48" s="88" t="s">
        <v>16</v>
      </c>
      <c r="B48" s="86" t="b">
        <v>0</v>
      </c>
      <c r="D48" s="87"/>
    </row>
    <row r="49" spans="1:4" x14ac:dyDescent="0.25">
      <c r="A49" s="88" t="s">
        <v>19</v>
      </c>
      <c r="B49" s="86" t="b">
        <v>1</v>
      </c>
      <c r="D49" s="87"/>
    </row>
    <row r="50" spans="1:4" x14ac:dyDescent="0.25">
      <c r="A50" s="12" t="s">
        <v>9</v>
      </c>
      <c r="B50" s="56">
        <f>COUNTIF(B48:B49,"WAAR")</f>
        <v>1</v>
      </c>
    </row>
    <row r="51" spans="1:4" x14ac:dyDescent="0.25">
      <c r="A51" s="12" t="s">
        <v>8</v>
      </c>
      <c r="B51" s="56" t="str">
        <f>IF(B50=0,"geel",IF(B50&gt;1,"rood","nee"))</f>
        <v>nee</v>
      </c>
      <c r="C51" s="7"/>
      <c r="D51" s="7"/>
    </row>
    <row r="52" spans="1:4" x14ac:dyDescent="0.25">
      <c r="A52" s="71" t="s">
        <v>83</v>
      </c>
      <c r="B52" s="56" t="b">
        <f>IF(B51="nee",TRUE)</f>
        <v>1</v>
      </c>
      <c r="C52" s="7"/>
      <c r="D52" s="7"/>
    </row>
    <row r="53" spans="1:4" x14ac:dyDescent="0.25">
      <c r="A53" s="71" t="s">
        <v>87</v>
      </c>
      <c r="B53" s="56" t="b">
        <f>IF(B51="rood",TRUE)</f>
        <v>0</v>
      </c>
      <c r="C53" s="7"/>
      <c r="D53" s="7"/>
    </row>
    <row r="55" spans="1:4" x14ac:dyDescent="0.25">
      <c r="A55" s="89" t="s">
        <v>95</v>
      </c>
      <c r="B55" s="86" t="b">
        <v>1</v>
      </c>
    </row>
    <row r="56" spans="1:4" x14ac:dyDescent="0.25">
      <c r="A56" s="89" t="s">
        <v>62</v>
      </c>
      <c r="B56" s="86" t="b">
        <v>1</v>
      </c>
    </row>
    <row r="57" spans="1:4" x14ac:dyDescent="0.25">
      <c r="A57" s="8" t="str">
        <f>LEFT(AANVRAAG!A10,15)</f>
        <v>Naam contactper</v>
      </c>
      <c r="B57" s="56" t="b">
        <f>AANVRAAG!B10&lt;&gt;""</f>
        <v>0</v>
      </c>
    </row>
    <row r="58" spans="1:4" x14ac:dyDescent="0.25">
      <c r="A58" s="8" t="str">
        <f>LEFT(AANVRAAG!A11,15)</f>
        <v>Telefoon contac</v>
      </c>
      <c r="B58" s="56" t="b">
        <f>AANVRAAG!B11&lt;&gt;""</f>
        <v>0</v>
      </c>
    </row>
    <row r="59" spans="1:4" x14ac:dyDescent="0.25">
      <c r="A59" s="8" t="str">
        <f>LEFT(AANVRAAG!A12,15)</f>
        <v>E-mail contactp</v>
      </c>
      <c r="B59" s="56" t="b">
        <f>AANVRAAG!B12&lt;&gt;""</f>
        <v>0</v>
      </c>
    </row>
    <row r="60" spans="1:4" x14ac:dyDescent="0.25">
      <c r="A60" s="12" t="s">
        <v>13</v>
      </c>
      <c r="B60" s="56">
        <f>COUNTIF(B55:B59,TRUE)</f>
        <v>2</v>
      </c>
    </row>
    <row r="61" spans="1:4" x14ac:dyDescent="0.25">
      <c r="A61" s="12" t="s">
        <v>12</v>
      </c>
      <c r="B61" s="56" t="str">
        <f>IF(B60&lt;5,"geel","nee")</f>
        <v>geel</v>
      </c>
    </row>
    <row r="62" spans="1:4" x14ac:dyDescent="0.25">
      <c r="A62" s="71" t="s">
        <v>83</v>
      </c>
      <c r="B62" s="56" t="b">
        <f>AND(B55:B59)</f>
        <v>0</v>
      </c>
    </row>
    <row r="63" spans="1:4" x14ac:dyDescent="0.25">
      <c r="A63" s="71" t="s">
        <v>87</v>
      </c>
      <c r="B63" s="56" t="b">
        <f>IF(B61="rood",TRUE)</f>
        <v>0</v>
      </c>
    </row>
    <row r="65" spans="1:3" x14ac:dyDescent="0.25">
      <c r="A65" s="9" t="str">
        <f>AANVRAAG!A14</f>
        <v>Totaal aantal patiënten (ION)</v>
      </c>
      <c r="B65" s="56" t="b">
        <f>AANVRAAG!D14&gt;0</f>
        <v>0</v>
      </c>
      <c r="C65" s="77" t="b">
        <f>B65</f>
        <v>0</v>
      </c>
    </row>
    <row r="66" spans="1:3" x14ac:dyDescent="0.25">
      <c r="A66" s="29" t="s">
        <v>52</v>
      </c>
      <c r="B66" s="56" t="b">
        <f>OR(AANVRAAG!D15&gt;0,NOT(OR(B39,B40)))</f>
        <v>1</v>
      </c>
      <c r="C66" s="77" t="b">
        <f t="shared" ref="C66:C69" si="4">B66</f>
        <v>1</v>
      </c>
    </row>
    <row r="67" spans="1:3" x14ac:dyDescent="0.25">
      <c r="A67" s="71" t="s">
        <v>85</v>
      </c>
      <c r="B67" s="49" t="b">
        <v>0</v>
      </c>
      <c r="C67" s="77" t="b">
        <f>OR(B67,NOT(B46))</f>
        <v>1</v>
      </c>
    </row>
    <row r="68" spans="1:3" x14ac:dyDescent="0.25">
      <c r="A68" s="12" t="s">
        <v>10</v>
      </c>
      <c r="B68" s="49" t="b">
        <v>0</v>
      </c>
      <c r="C68" s="77" t="b">
        <f t="shared" si="4"/>
        <v>0</v>
      </c>
    </row>
    <row r="69" spans="1:3" x14ac:dyDescent="0.25">
      <c r="A69" s="12" t="s">
        <v>11</v>
      </c>
      <c r="B69" s="49" t="b">
        <v>0</v>
      </c>
      <c r="C69" s="77" t="b">
        <f t="shared" si="4"/>
        <v>0</v>
      </c>
    </row>
    <row r="70" spans="1:3" x14ac:dyDescent="0.25">
      <c r="A70" s="71" t="s">
        <v>83</v>
      </c>
      <c r="B70" s="8"/>
      <c r="C70" s="76" t="b">
        <f>AND(C65:C69)</f>
        <v>0</v>
      </c>
    </row>
    <row r="72" spans="1:3" x14ac:dyDescent="0.25">
      <c r="A72" s="8" t="str">
        <f>CONCATENATE("minder dan ",C8," uur")</f>
        <v>minder dan 10.000 uur</v>
      </c>
      <c r="B72" s="56" t="b">
        <f>AND(AANVRAAG!D14&lt;B8,B35)</f>
        <v>0</v>
      </c>
    </row>
    <row r="74" spans="1:3" x14ac:dyDescent="0.25">
      <c r="A74" s="9" t="s">
        <v>21</v>
      </c>
      <c r="B74" s="56" t="b">
        <f>AND(B35,B43,B52,B62,C70)</f>
        <v>0</v>
      </c>
    </row>
    <row r="75" spans="1:3" x14ac:dyDescent="0.25">
      <c r="A75" s="17" t="s">
        <v>25</v>
      </c>
      <c r="B75" s="56" t="b">
        <f>OR(B44,B53,B63,B72)</f>
        <v>0</v>
      </c>
    </row>
    <row r="76" spans="1:3" x14ac:dyDescent="0.25">
      <c r="B76" s="11"/>
    </row>
    <row r="77" spans="1:3" x14ac:dyDescent="0.25">
      <c r="B77" s="11"/>
    </row>
    <row r="78" spans="1:3" x14ac:dyDescent="0.25">
      <c r="B78" s="11"/>
    </row>
    <row r="79" spans="1:3" x14ac:dyDescent="0.25">
      <c r="B79" s="11"/>
    </row>
    <row r="80" spans="1:3" x14ac:dyDescent="0.25">
      <c r="B80" s="11"/>
    </row>
    <row r="81" spans="1:4" x14ac:dyDescent="0.25">
      <c r="B81" s="11"/>
    </row>
    <row r="82" spans="1:4" x14ac:dyDescent="0.25">
      <c r="B82" s="11"/>
    </row>
    <row r="83" spans="1:4" x14ac:dyDescent="0.25">
      <c r="B83" s="11"/>
    </row>
    <row r="84" spans="1:4" x14ac:dyDescent="0.25">
      <c r="B84" s="11"/>
    </row>
    <row r="85" spans="1:4" x14ac:dyDescent="0.25">
      <c r="B85" s="11"/>
    </row>
    <row r="86" spans="1:4" x14ac:dyDescent="0.25">
      <c r="B86" s="11"/>
    </row>
    <row r="87" spans="1:4" x14ac:dyDescent="0.25">
      <c r="B87" s="11"/>
    </row>
    <row r="88" spans="1:4" x14ac:dyDescent="0.25">
      <c r="A88" s="112" t="s">
        <v>79</v>
      </c>
      <c r="B88" s="113" t="b">
        <f>IF(C88&gt;1,TRUE)</f>
        <v>0</v>
      </c>
      <c r="C88" s="114">
        <f>COUNTA('GESTOPTE PRAKTIJKEN'!A:A)</f>
        <v>1</v>
      </c>
      <c r="D88" s="115"/>
    </row>
    <row r="89" spans="1:4" x14ac:dyDescent="0.25">
      <c r="A89" s="112" t="s">
        <v>80</v>
      </c>
      <c r="B89" s="113" t="b">
        <f t="shared" ref="B89" si="5">IF(C89&gt;1,TRUE)</f>
        <v>0</v>
      </c>
      <c r="C89" s="114">
        <f>COUNTA('GESTOPTE PRAKTIJKEN'!B:B)</f>
        <v>1</v>
      </c>
      <c r="D89" s="115"/>
    </row>
    <row r="90" spans="1:4" x14ac:dyDescent="0.25">
      <c r="A90" s="112" t="s">
        <v>83</v>
      </c>
      <c r="B90" s="112" t="b">
        <f>AND(B88,B89)</f>
        <v>0</v>
      </c>
      <c r="C90" s="114"/>
      <c r="D90" s="115" t="s">
        <v>102</v>
      </c>
    </row>
    <row r="91" spans="1:4" x14ac:dyDescent="0.25">
      <c r="B91" s="11"/>
    </row>
    <row r="92" spans="1:4" x14ac:dyDescent="0.25">
      <c r="A92" s="110" t="s">
        <v>99</v>
      </c>
      <c r="B92" s="111" t="b">
        <v>0</v>
      </c>
    </row>
    <row r="93" spans="1:4" x14ac:dyDescent="0.25">
      <c r="A93" s="110" t="s">
        <v>100</v>
      </c>
      <c r="B93" s="111" t="b">
        <v>0</v>
      </c>
    </row>
    <row r="94" spans="1:4" x14ac:dyDescent="0.25">
      <c r="A94" s="23"/>
      <c r="B94" s="11"/>
    </row>
    <row r="95" spans="1:4" ht="13" x14ac:dyDescent="0.3">
      <c r="A95" s="24" t="s">
        <v>57</v>
      </c>
      <c r="B95" s="11"/>
    </row>
    <row r="96" spans="1:4" x14ac:dyDescent="0.25">
      <c r="A96" s="78" t="str">
        <f>CONCATENATE("Het maximum tarief (",C7,") wordt vergoed bij de norminzet (",C6," uur per week) per normpraktijk (",C5," patiënten).")</f>
        <v>Het maximum tarief (€ 0,56) wordt vergoed bij de norminzet (2,0 uur per week) per normpraktijk (2.095 patiënten).</v>
      </c>
      <c r="B96" s="11"/>
    </row>
    <row r="97" spans="1:5" x14ac:dyDescent="0.25">
      <c r="A97" s="79" t="s">
        <v>28</v>
      </c>
      <c r="B97" s="11"/>
      <c r="E97" s="34"/>
    </row>
    <row r="98" spans="1:5" x14ac:dyDescent="0.25">
      <c r="A98" s="7" t="e">
        <f>CONCATENATE("Kwartaaltarief = ",C7," x ",C17,"/",C6," x ",C5,"/",C11," = ",C19)</f>
        <v>#DIV/0!</v>
      </c>
      <c r="B98" s="11"/>
    </row>
    <row r="99" spans="1:5" x14ac:dyDescent="0.25">
      <c r="A99" s="7" t="str">
        <f>IF(B16&gt;B15,CONCATENATE("U zet ",C16," uur in. Voor het maximum tarief is ",C15," uur nodig, daarom is met ",C15," uur gerekend."),"")</f>
        <v/>
      </c>
      <c r="B99" s="11"/>
    </row>
    <row r="100" spans="1:5" ht="138.75" customHeight="1" x14ac:dyDescent="0.25">
      <c r="A100" s="165" t="e">
        <f>CONCATENATE("","
",A96,"
",A97,"
",
IF(A98="","",CONCATENATE(A98,"
")),
IF(A99="","",CONCATENATE(A99,"
")),
"")</f>
        <v>#DIV/0!</v>
      </c>
      <c r="B100" s="165"/>
      <c r="C100" s="165"/>
      <c r="D100" s="165"/>
      <c r="E100" s="22" t="s">
        <v>88</v>
      </c>
    </row>
    <row r="101" spans="1:5" x14ac:dyDescent="0.25">
      <c r="B101" s="11"/>
    </row>
    <row r="102" spans="1:5" ht="13" x14ac:dyDescent="0.3">
      <c r="A102" s="24" t="s">
        <v>63</v>
      </c>
      <c r="B102" s="44" t="s">
        <v>70</v>
      </c>
      <c r="C102" s="44" t="s">
        <v>71</v>
      </c>
    </row>
    <row r="103" spans="1:5" x14ac:dyDescent="0.25">
      <c r="A103" s="39" t="s">
        <v>64</v>
      </c>
      <c r="B103" s="58">
        <f>AANVRAAG!B5</f>
        <v>0</v>
      </c>
      <c r="C103" s="47"/>
    </row>
    <row r="104" spans="1:5" x14ac:dyDescent="0.25">
      <c r="A104" s="39" t="s">
        <v>65</v>
      </c>
      <c r="B104" s="41">
        <f>MONTH(B103)</f>
        <v>1</v>
      </c>
      <c r="C104" s="47"/>
    </row>
    <row r="105" spans="1:5" x14ac:dyDescent="0.25">
      <c r="A105" s="39" t="s">
        <v>66</v>
      </c>
      <c r="B105" s="41">
        <f>YEAR(B103)</f>
        <v>1900</v>
      </c>
      <c r="C105" s="41">
        <f>IF(C106=1,B105+1,B105)</f>
        <v>1900</v>
      </c>
    </row>
    <row r="106" spans="1:5" x14ac:dyDescent="0.25">
      <c r="A106" s="39" t="s">
        <v>72</v>
      </c>
      <c r="B106" s="41">
        <f>VLOOKUP(B104,A109:B120,2,FALSE)</f>
        <v>1</v>
      </c>
      <c r="C106" s="41">
        <f>VLOOKUP(B104,A109:C120,3,FALSE)</f>
        <v>4</v>
      </c>
    </row>
    <row r="107" spans="1:5" x14ac:dyDescent="0.25">
      <c r="A107" s="39" t="s">
        <v>67</v>
      </c>
      <c r="B107" s="41">
        <v>1</v>
      </c>
      <c r="C107" s="41">
        <v>1</v>
      </c>
    </row>
    <row r="108" spans="1:5" x14ac:dyDescent="0.25">
      <c r="A108" s="42" t="s">
        <v>68</v>
      </c>
      <c r="B108" s="58" t="str">
        <f>IF(OR(B103="",B103=0),"",DATE(B105,B106,B107))</f>
        <v/>
      </c>
      <c r="C108" s="40" t="str">
        <f>IF(OR(B103="",B103=0),"",DATE(C105,C106,C107))</f>
        <v/>
      </c>
    </row>
    <row r="109" spans="1:5" x14ac:dyDescent="0.25">
      <c r="A109" s="41">
        <v>1</v>
      </c>
      <c r="B109" s="41">
        <v>1</v>
      </c>
      <c r="C109" s="41">
        <v>4</v>
      </c>
    </row>
    <row r="110" spans="1:5" x14ac:dyDescent="0.25">
      <c r="A110" s="41">
        <v>2</v>
      </c>
      <c r="B110" s="41">
        <v>1</v>
      </c>
      <c r="C110" s="41">
        <v>4</v>
      </c>
    </row>
    <row r="111" spans="1:5" x14ac:dyDescent="0.25">
      <c r="A111" s="41">
        <v>3</v>
      </c>
      <c r="B111" s="41">
        <v>1</v>
      </c>
      <c r="C111" s="41">
        <v>4</v>
      </c>
    </row>
    <row r="112" spans="1:5" x14ac:dyDescent="0.25">
      <c r="A112" s="41">
        <v>4</v>
      </c>
      <c r="B112" s="41">
        <v>4</v>
      </c>
      <c r="C112" s="41">
        <v>7</v>
      </c>
    </row>
    <row r="113" spans="1:4" x14ac:dyDescent="0.25">
      <c r="A113" s="41">
        <v>5</v>
      </c>
      <c r="B113" s="41">
        <v>4</v>
      </c>
      <c r="C113" s="41">
        <v>7</v>
      </c>
    </row>
    <row r="114" spans="1:4" x14ac:dyDescent="0.25">
      <c r="A114" s="41">
        <v>6</v>
      </c>
      <c r="B114" s="41">
        <v>4</v>
      </c>
      <c r="C114" s="41">
        <v>7</v>
      </c>
    </row>
    <row r="115" spans="1:4" x14ac:dyDescent="0.25">
      <c r="A115" s="41">
        <v>7</v>
      </c>
      <c r="B115" s="41">
        <v>7</v>
      </c>
      <c r="C115" s="41">
        <v>10</v>
      </c>
    </row>
    <row r="116" spans="1:4" x14ac:dyDescent="0.25">
      <c r="A116" s="41">
        <v>8</v>
      </c>
      <c r="B116" s="41">
        <v>7</v>
      </c>
      <c r="C116" s="41">
        <v>10</v>
      </c>
    </row>
    <row r="117" spans="1:4" x14ac:dyDescent="0.25">
      <c r="A117" s="41">
        <v>9</v>
      </c>
      <c r="B117" s="41">
        <v>7</v>
      </c>
      <c r="C117" s="41">
        <v>10</v>
      </c>
    </row>
    <row r="118" spans="1:4" x14ac:dyDescent="0.25">
      <c r="A118" s="41">
        <v>10</v>
      </c>
      <c r="B118" s="41">
        <v>10</v>
      </c>
      <c r="C118" s="41">
        <v>1</v>
      </c>
    </row>
    <row r="119" spans="1:4" x14ac:dyDescent="0.25">
      <c r="A119" s="41">
        <v>11</v>
      </c>
      <c r="B119" s="41">
        <v>10</v>
      </c>
      <c r="C119" s="41">
        <v>1</v>
      </c>
    </row>
    <row r="120" spans="1:4" x14ac:dyDescent="0.25">
      <c r="A120" s="41">
        <v>12</v>
      </c>
      <c r="B120" s="41">
        <v>10</v>
      </c>
      <c r="C120" s="41">
        <v>1</v>
      </c>
    </row>
    <row r="124" spans="1:4" ht="13" x14ac:dyDescent="0.3">
      <c r="A124" s="24" t="s">
        <v>60</v>
      </c>
      <c r="B124" s="59"/>
      <c r="C124" s="36"/>
      <c r="D124" s="37"/>
    </row>
    <row r="125" spans="1:4" x14ac:dyDescent="0.25">
      <c r="A125" s="43" t="s">
        <v>45</v>
      </c>
      <c r="B125" s="59"/>
      <c r="C125" s="36"/>
      <c r="D125" s="37"/>
    </row>
    <row r="126" spans="1:4" x14ac:dyDescent="0.25">
      <c r="A126" s="43" t="s">
        <v>40</v>
      </c>
      <c r="B126" s="59"/>
      <c r="C126" s="36"/>
      <c r="D126" s="37"/>
    </row>
    <row r="127" spans="1:4" x14ac:dyDescent="0.25">
      <c r="A127" s="43" t="s">
        <v>41</v>
      </c>
      <c r="B127" s="59"/>
      <c r="C127" s="36"/>
      <c r="D127" s="37"/>
    </row>
    <row r="128" spans="1:4" x14ac:dyDescent="0.25">
      <c r="A128" s="43" t="s">
        <v>43</v>
      </c>
      <c r="B128" s="59"/>
      <c r="C128" s="36"/>
      <c r="D128" s="37"/>
    </row>
    <row r="129" spans="1:4" x14ac:dyDescent="0.25">
      <c r="A129" s="43" t="s">
        <v>42</v>
      </c>
      <c r="B129" s="59"/>
      <c r="C129" s="36"/>
      <c r="D129" s="37"/>
    </row>
    <row r="130" spans="1:4" x14ac:dyDescent="0.25">
      <c r="A130" s="43" t="s">
        <v>44</v>
      </c>
      <c r="B130" s="59"/>
      <c r="C130" s="36"/>
      <c r="D130" s="37"/>
    </row>
    <row r="131" spans="1:4" ht="13" x14ac:dyDescent="0.3">
      <c r="A131" s="24" t="s">
        <v>61</v>
      </c>
    </row>
  </sheetData>
  <sheetProtection algorithmName="SHA-512" hashValue="LOMrsdrlUdDslZ+rc8aP6nfHHmvafMuUSSb9TBlCF7sxi9kGN6oWYnrC8KS5gZtvFY/FZmqn8pf1mmdY0HG2Og==" saltValue="AuLLPaQeQFm2IlUcmR3aRQ==" spinCount="100000" sheet="1" objects="1" scenarios="1" formatCells="0" selectLockedCells="1"/>
  <mergeCells count="1">
    <mergeCell ref="A100:D100"/>
  </mergeCells>
  <conditionalFormatting sqref="D30:XFD35 C70:XFD70 A70 A71:XFD87 A1:XFD29 A36:XFD48 A49:C49 E49:XFD49 A50:XFD69 A94:XFD1048576 C92:XFD93 A91:XFD91 E88:XFD90">
    <cfRule type="expression" dxfId="19" priority="4">
      <formula>CELL("bescherming",A1)=0</formula>
    </cfRule>
  </conditionalFormatting>
  <conditionalFormatting sqref="B30:C30 A31:A34 C31:C34 A35:C35">
    <cfRule type="expression" dxfId="18" priority="3">
      <formula>CELL("bescherming",A30)=0</formula>
    </cfRule>
  </conditionalFormatting>
  <conditionalFormatting sqref="A92:B93">
    <cfRule type="expression" dxfId="17" priority="2">
      <formula>CELL("bescherming",A92)=0</formula>
    </cfRule>
  </conditionalFormatting>
  <conditionalFormatting sqref="A88:D90">
    <cfRule type="expression" dxfId="16" priority="1">
      <formula>CELL("bescherming",A88)=0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666E5-7AA4-45FD-A3FD-98A881FF0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2BB70A-9A35-4724-8E25-B8A08D98CAF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8e08b77-8aae-43ce-8736-4e0f2ad6de28"/>
    <ds:schemaRef ds:uri="http://purl.org/dc/elements/1.1/"/>
    <ds:schemaRef ds:uri="http://schemas.microsoft.com/office/2006/metadata/properties"/>
    <ds:schemaRef ds:uri="701973c0-4930-466a-94f8-d04dc7b03c32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713C1F-BD0A-4BA4-9E74-C4C6524CA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8</vt:i4>
      </vt:variant>
    </vt:vector>
  </HeadingPairs>
  <TitlesOfParts>
    <vt:vector size="12" baseType="lpstr">
      <vt:lpstr>AANVRAAG</vt:lpstr>
      <vt:lpstr>DEELNEMERSLIJST</vt:lpstr>
      <vt:lpstr>GESTOPTE PRAKTIJKEN</vt:lpstr>
      <vt:lpstr>BEHEER</vt:lpstr>
      <vt:lpstr>Aanvraagformulier</vt:lpstr>
      <vt:lpstr>AANVRAAG!Afdrukbereik</vt:lpstr>
      <vt:lpstr>DEELNEMERSLIJST!Afdrukbereik</vt:lpstr>
      <vt:lpstr>'GESTOPTE PRAKTIJKEN'!Afdrukbereik</vt:lpstr>
      <vt:lpstr>Jaar</vt:lpstr>
      <vt:lpstr>normpraktijk</vt:lpstr>
      <vt:lpstr>normpraktijken</vt:lpstr>
      <vt:lpstr>Versie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 GGZ Aanvraag-wijzigingsformulier</dc:title>
  <dc:subject>U kunt met dit formulierde benodigde wijzigingen voor de POH-GGZ doorgeven.</dc:subject>
  <dc:creator/>
  <cp:lastModifiedBy/>
  <dcterms:created xsi:type="dcterms:W3CDTF">2006-09-26T08:55:29Z</dcterms:created>
  <dcterms:modified xsi:type="dcterms:W3CDTF">2024-01-09T07:51:58Z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