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czonline-my.sharepoint.com/personal/winke_abrahams_cz_nl/Documents/Waardemodellen/GRZ/"/>
    </mc:Choice>
  </mc:AlternateContent>
  <xr:revisionPtr revIDLastSave="121" documentId="8_{4FDFA7EA-3A9D-46FF-ACBF-588930AACA82}" xr6:coauthVersionLast="47" xr6:coauthVersionMax="47" xr10:uidLastSave="{B883C18B-B39E-449F-A348-EB1BE21DC623}"/>
  <bookViews>
    <workbookView xWindow="-28920" yWindow="-105" windowWidth="29040" windowHeight="15720" tabRatio="730" xr2:uid="{00000000-000D-0000-FFFF-FFFF00000000}"/>
  </bookViews>
  <sheets>
    <sheet name="Voorblad" sheetId="5" r:id="rId1"/>
    <sheet name="DBC-afspraken + realisatie 2024" sheetId="4" r:id="rId2"/>
    <sheet name="kwaliteitsinformatie" sheetId="1" r:id="rId3"/>
    <sheet name="NPS Electieve Orthopedie" sheetId="8" state="hidden" r:id="rId4"/>
    <sheet name="tbv macro rea (nog verbergen)" sheetId="6" state="hidden" r:id="rId5"/>
    <sheet name="tbv macro kwaliteit (nog verber" sheetId="7" state="hidden" r:id="rId6"/>
  </sheets>
  <definedNames>
    <definedName name="_AMO_UniqueIdentifier" hidden="1">"'9374fd2e-0d13-4071-a22e-097bdfae579b'"</definedName>
    <definedName name="_xlnm.Print_Area" localSheetId="1">'DBC-afspraken + realisatie 2024'!$C$1:$AC$56</definedName>
    <definedName name="_xlnm.Print_Area" localSheetId="0">Voorblad!$A$1:$P$30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7" i="1" l="1"/>
  <c r="B46" i="1"/>
  <c r="B45" i="1"/>
  <c r="B44" i="1"/>
  <c r="B43" i="1"/>
  <c r="B42" i="1"/>
  <c r="B41" i="1"/>
  <c r="B40" i="1"/>
  <c r="B39" i="1"/>
  <c r="B38" i="1"/>
  <c r="B37" i="1"/>
  <c r="B36" i="1"/>
  <c r="B35" i="1"/>
  <c r="B33" i="1"/>
  <c r="B32" i="1"/>
  <c r="B31" i="1"/>
  <c r="B30" i="1"/>
  <c r="G26" i="1"/>
  <c r="G25" i="1"/>
  <c r="G24" i="1"/>
  <c r="G23" i="1"/>
  <c r="G22" i="1"/>
  <c r="G21" i="1"/>
  <c r="G20" i="1"/>
  <c r="G19" i="1"/>
  <c r="G18" i="1"/>
  <c r="G17" i="1"/>
  <c r="G16" i="1"/>
  <c r="G15" i="1"/>
  <c r="G14" i="1"/>
  <c r="G12" i="1"/>
  <c r="G11" i="1"/>
  <c r="G10" i="1"/>
  <c r="G9" i="1"/>
  <c r="AA54" i="4"/>
  <c r="Q2" i="7" l="1"/>
  <c r="P2" i="7" l="1"/>
  <c r="O2" i="7"/>
  <c r="N3" i="7"/>
  <c r="N4" i="7"/>
  <c r="N5" i="7"/>
  <c r="N6" i="7"/>
  <c r="N2" i="7"/>
  <c r="J3" i="7"/>
  <c r="K3" i="7"/>
  <c r="J4" i="7"/>
  <c r="K4" i="7"/>
  <c r="J5" i="7"/>
  <c r="K5" i="7"/>
  <c r="J6" i="7"/>
  <c r="K6" i="7"/>
  <c r="K2" i="7"/>
  <c r="J2" i="7"/>
  <c r="I3" i="7"/>
  <c r="I4" i="7"/>
  <c r="I5" i="7"/>
  <c r="I6" i="7"/>
  <c r="I2" i="7"/>
  <c r="H3" i="7"/>
  <c r="H4" i="7"/>
  <c r="H5" i="7"/>
  <c r="H6" i="7"/>
  <c r="H2" i="7"/>
  <c r="G3" i="7"/>
  <c r="G4" i="7"/>
  <c r="G5" i="7"/>
  <c r="G6" i="7"/>
  <c r="G2" i="7"/>
  <c r="A3" i="7"/>
  <c r="B3" i="7"/>
  <c r="C3" i="7"/>
  <c r="E3" i="7"/>
  <c r="A4" i="7"/>
  <c r="B4" i="7"/>
  <c r="C4" i="7"/>
  <c r="E4" i="7"/>
  <c r="A5" i="7"/>
  <c r="B5" i="7"/>
  <c r="C5" i="7"/>
  <c r="E5" i="7"/>
  <c r="A6" i="7"/>
  <c r="B6" i="7"/>
  <c r="C6" i="7"/>
  <c r="E6" i="7"/>
  <c r="E2" i="7"/>
  <c r="C2" i="7"/>
  <c r="B2" i="7"/>
  <c r="A2" i="7"/>
  <c r="A4" i="6"/>
  <c r="B4" i="6"/>
  <c r="C4" i="6"/>
  <c r="A3" i="6"/>
  <c r="B3" i="6"/>
  <c r="C3" i="6"/>
  <c r="C2" i="6"/>
  <c r="B2" i="6"/>
  <c r="A2" i="6"/>
  <c r="L6" i="7" l="1"/>
  <c r="L2" i="7"/>
  <c r="L3" i="7" l="1"/>
  <c r="L4" i="7"/>
  <c r="L5" i="7"/>
  <c r="M3" i="6"/>
  <c r="S54" i="4"/>
  <c r="R54" i="4"/>
  <c r="Q54" i="4"/>
  <c r="P54" i="4"/>
  <c r="O54" i="4"/>
  <c r="N54" i="4"/>
  <c r="M54" i="4"/>
  <c r="L54" i="4"/>
  <c r="K54" i="4"/>
  <c r="J54" i="4"/>
  <c r="I54" i="4"/>
  <c r="H54" i="4"/>
  <c r="T53" i="4"/>
  <c r="F53" i="4"/>
  <c r="T52" i="4"/>
  <c r="F52" i="4"/>
  <c r="T51" i="4"/>
  <c r="F51" i="4"/>
  <c r="T48" i="4"/>
  <c r="F48" i="4"/>
  <c r="T47" i="4"/>
  <c r="F47" i="4"/>
  <c r="T46" i="4"/>
  <c r="F46" i="4"/>
  <c r="T45" i="4"/>
  <c r="F45" i="4"/>
  <c r="T44" i="4"/>
  <c r="F44" i="4"/>
  <c r="T43" i="4"/>
  <c r="F43" i="4"/>
  <c r="T42" i="4"/>
  <c r="F42" i="4"/>
  <c r="T41" i="4"/>
  <c r="F41" i="4"/>
  <c r="T40" i="4"/>
  <c r="F40" i="4"/>
  <c r="T39" i="4"/>
  <c r="F39" i="4"/>
  <c r="T38" i="4"/>
  <c r="F38" i="4"/>
  <c r="T37" i="4"/>
  <c r="F37" i="4"/>
  <c r="T34" i="4"/>
  <c r="F34" i="4"/>
  <c r="T33" i="4"/>
  <c r="F33" i="4"/>
  <c r="T32" i="4"/>
  <c r="F32" i="4"/>
  <c r="AA28" i="4"/>
  <c r="S28" i="4"/>
  <c r="R28" i="4"/>
  <c r="Q28" i="4"/>
  <c r="P28" i="4"/>
  <c r="O28" i="4"/>
  <c r="N28" i="4"/>
  <c r="N56" i="4" s="1"/>
  <c r="M28" i="4"/>
  <c r="L28" i="4"/>
  <c r="K28" i="4"/>
  <c r="J28" i="4"/>
  <c r="J56" i="4" s="1"/>
  <c r="I28" i="4"/>
  <c r="H28" i="4"/>
  <c r="T27" i="4"/>
  <c r="F27" i="4"/>
  <c r="T26" i="4"/>
  <c r="U26" i="4" s="1"/>
  <c r="W26" i="4" s="1"/>
  <c r="AB26" i="4" s="1"/>
  <c r="F26" i="4"/>
  <c r="T25" i="4"/>
  <c r="U25" i="4" s="1"/>
  <c r="W25" i="4" s="1"/>
  <c r="AB25" i="4" s="1"/>
  <c r="F25" i="4"/>
  <c r="T22" i="4"/>
  <c r="U22" i="4" s="1"/>
  <c r="W22" i="4" s="1"/>
  <c r="AB22" i="4" s="1"/>
  <c r="F22" i="4"/>
  <c r="T21" i="4"/>
  <c r="F21" i="4"/>
  <c r="T20" i="4"/>
  <c r="U20" i="4" s="1"/>
  <c r="W20" i="4" s="1"/>
  <c r="AB20" i="4" s="1"/>
  <c r="F20" i="4"/>
  <c r="T19" i="4"/>
  <c r="U19" i="4" s="1"/>
  <c r="W19" i="4" s="1"/>
  <c r="AB19" i="4" s="1"/>
  <c r="F19" i="4"/>
  <c r="T18" i="4"/>
  <c r="U18" i="4" s="1"/>
  <c r="W18" i="4" s="1"/>
  <c r="AB18" i="4" s="1"/>
  <c r="F18" i="4"/>
  <c r="T17" i="4"/>
  <c r="F17" i="4"/>
  <c r="T16" i="4"/>
  <c r="U16" i="4" s="1"/>
  <c r="W16" i="4" s="1"/>
  <c r="AB16" i="4" s="1"/>
  <c r="F16" i="4"/>
  <c r="T15" i="4"/>
  <c r="F15" i="4"/>
  <c r="T14" i="4"/>
  <c r="U14" i="4" s="1"/>
  <c r="W14" i="4" s="1"/>
  <c r="AB14" i="4" s="1"/>
  <c r="F14" i="4"/>
  <c r="T13" i="4"/>
  <c r="F13" i="4"/>
  <c r="T12" i="4"/>
  <c r="F12" i="4"/>
  <c r="T11" i="4"/>
  <c r="F11" i="4"/>
  <c r="T8" i="4"/>
  <c r="U8" i="4" s="1"/>
  <c r="W8" i="4" s="1"/>
  <c r="AB8" i="4" s="1"/>
  <c r="F8" i="4"/>
  <c r="T7" i="4"/>
  <c r="F7" i="4"/>
  <c r="T6" i="4"/>
  <c r="F6" i="4"/>
  <c r="M2" i="6" l="1"/>
  <c r="AA56" i="4"/>
  <c r="R56" i="4"/>
  <c r="F56" i="4"/>
  <c r="T28" i="4"/>
  <c r="F2" i="6" s="1"/>
  <c r="P56" i="4"/>
  <c r="Y22" i="4"/>
  <c r="Z22" i="4" s="1"/>
  <c r="Y26" i="4"/>
  <c r="Z26" i="4" s="1"/>
  <c r="K56" i="4"/>
  <c r="Y16" i="4"/>
  <c r="Z16" i="4" s="1"/>
  <c r="Y8" i="4"/>
  <c r="Z8" i="4" s="1"/>
  <c r="Y14" i="4"/>
  <c r="Z14" i="4" s="1"/>
  <c r="Y18" i="4"/>
  <c r="Z18" i="4" s="1"/>
  <c r="Y25" i="4"/>
  <c r="Z25" i="4" s="1"/>
  <c r="I56" i="4"/>
  <c r="M56" i="4"/>
  <c r="Q56" i="4"/>
  <c r="L56" i="4"/>
  <c r="Y20" i="4"/>
  <c r="Z20" i="4" s="1"/>
  <c r="H56" i="4"/>
  <c r="M4" i="6"/>
  <c r="Y19" i="4"/>
  <c r="Z19" i="4" s="1"/>
  <c r="U32" i="4"/>
  <c r="W32" i="4" s="1"/>
  <c r="O56" i="4"/>
  <c r="V6" i="4"/>
  <c r="V12" i="4"/>
  <c r="X12" i="4" s="1"/>
  <c r="V15" i="4"/>
  <c r="X15" i="4" s="1"/>
  <c r="V38" i="4"/>
  <c r="X38" i="4" s="1"/>
  <c r="U38" i="4"/>
  <c r="W38" i="4" s="1"/>
  <c r="V42" i="4"/>
  <c r="X42" i="4" s="1"/>
  <c r="U42" i="4"/>
  <c r="W42" i="4" s="1"/>
  <c r="V46" i="4"/>
  <c r="X46" i="4" s="1"/>
  <c r="U46" i="4"/>
  <c r="W46" i="4" s="1"/>
  <c r="V52" i="4"/>
  <c r="X52" i="4" s="1"/>
  <c r="U52" i="4"/>
  <c r="W52" i="4" s="1"/>
  <c r="U6" i="4"/>
  <c r="U12" i="4"/>
  <c r="W12" i="4" s="1"/>
  <c r="U15" i="4"/>
  <c r="W15" i="4" s="1"/>
  <c r="V16" i="4"/>
  <c r="X16" i="4" s="1"/>
  <c r="V20" i="4"/>
  <c r="X20" i="4" s="1"/>
  <c r="V26" i="4"/>
  <c r="X26" i="4" s="1"/>
  <c r="V37" i="4"/>
  <c r="X37" i="4" s="1"/>
  <c r="U37" i="4"/>
  <c r="W37" i="4" s="1"/>
  <c r="V41" i="4"/>
  <c r="X41" i="4" s="1"/>
  <c r="U41" i="4"/>
  <c r="W41" i="4" s="1"/>
  <c r="V45" i="4"/>
  <c r="X45" i="4" s="1"/>
  <c r="U45" i="4"/>
  <c r="W45" i="4" s="1"/>
  <c r="V51" i="4"/>
  <c r="X51" i="4" s="1"/>
  <c r="U51" i="4"/>
  <c r="W51" i="4" s="1"/>
  <c r="V8" i="4"/>
  <c r="X8" i="4" s="1"/>
  <c r="V19" i="4"/>
  <c r="X19" i="4" s="1"/>
  <c r="V25" i="4"/>
  <c r="X25" i="4" s="1"/>
  <c r="V7" i="4"/>
  <c r="X7" i="4" s="1"/>
  <c r="V11" i="4"/>
  <c r="X11" i="4" s="1"/>
  <c r="V13" i="4"/>
  <c r="X13" i="4" s="1"/>
  <c r="V17" i="4"/>
  <c r="X17" i="4" s="1"/>
  <c r="V21" i="4"/>
  <c r="X21" i="4" s="1"/>
  <c r="V27" i="4"/>
  <c r="X27" i="4" s="1"/>
  <c r="V34" i="4"/>
  <c r="X34" i="4" s="1"/>
  <c r="U34" i="4"/>
  <c r="W34" i="4" s="1"/>
  <c r="V40" i="4"/>
  <c r="X40" i="4" s="1"/>
  <c r="U40" i="4"/>
  <c r="W40" i="4" s="1"/>
  <c r="V44" i="4"/>
  <c r="X44" i="4" s="1"/>
  <c r="U44" i="4"/>
  <c r="W44" i="4" s="1"/>
  <c r="V48" i="4"/>
  <c r="X48" i="4" s="1"/>
  <c r="U48" i="4"/>
  <c r="W48" i="4" s="1"/>
  <c r="U7" i="4"/>
  <c r="W7" i="4" s="1"/>
  <c r="U11" i="4"/>
  <c r="W11" i="4" s="1"/>
  <c r="U13" i="4"/>
  <c r="W13" i="4" s="1"/>
  <c r="V14" i="4"/>
  <c r="X14" i="4" s="1"/>
  <c r="U17" i="4"/>
  <c r="W17" i="4" s="1"/>
  <c r="V18" i="4"/>
  <c r="X18" i="4" s="1"/>
  <c r="U21" i="4"/>
  <c r="W21" i="4" s="1"/>
  <c r="V22" i="4"/>
  <c r="X22" i="4" s="1"/>
  <c r="U27" i="4"/>
  <c r="W27" i="4" s="1"/>
  <c r="V33" i="4"/>
  <c r="X33" i="4" s="1"/>
  <c r="U33" i="4"/>
  <c r="W33" i="4" s="1"/>
  <c r="V39" i="4"/>
  <c r="X39" i="4" s="1"/>
  <c r="U39" i="4"/>
  <c r="W39" i="4" s="1"/>
  <c r="V43" i="4"/>
  <c r="X43" i="4" s="1"/>
  <c r="U43" i="4"/>
  <c r="W43" i="4" s="1"/>
  <c r="V47" i="4"/>
  <c r="X47" i="4" s="1"/>
  <c r="U47" i="4"/>
  <c r="W47" i="4" s="1"/>
  <c r="V53" i="4"/>
  <c r="X53" i="4" s="1"/>
  <c r="U53" i="4"/>
  <c r="W53" i="4" s="1"/>
  <c r="V32" i="4"/>
  <c r="S56" i="4"/>
  <c r="T54" i="4"/>
  <c r="F3" i="6" s="1"/>
  <c r="Y45" i="4" l="1"/>
  <c r="Z45" i="4" s="1"/>
  <c r="AB45" i="4"/>
  <c r="Y41" i="4"/>
  <c r="Z41" i="4" s="1"/>
  <c r="AB41" i="4"/>
  <c r="Y12" i="4"/>
  <c r="Z12" i="4" s="1"/>
  <c r="AB12" i="4"/>
  <c r="Y38" i="4"/>
  <c r="Z38" i="4" s="1"/>
  <c r="AB38" i="4"/>
  <c r="Y39" i="4"/>
  <c r="Z39" i="4" s="1"/>
  <c r="AB39" i="4"/>
  <c r="Y42" i="4"/>
  <c r="Z42" i="4" s="1"/>
  <c r="AB42" i="4"/>
  <c r="Y15" i="4"/>
  <c r="Z15" i="4" s="1"/>
  <c r="AB15" i="4"/>
  <c r="Y53" i="4"/>
  <c r="Z53" i="4" s="1"/>
  <c r="AB53" i="4"/>
  <c r="Y17" i="4"/>
  <c r="Z17" i="4" s="1"/>
  <c r="AB17" i="4"/>
  <c r="Y27" i="4"/>
  <c r="Z27" i="4" s="1"/>
  <c r="AB27" i="4"/>
  <c r="Y52" i="4"/>
  <c r="Z52" i="4" s="1"/>
  <c r="AB52" i="4"/>
  <c r="Y13" i="4"/>
  <c r="Z13" i="4" s="1"/>
  <c r="AB13" i="4"/>
  <c r="Y11" i="4"/>
  <c r="Z11" i="4" s="1"/>
  <c r="AB11" i="4"/>
  <c r="Y44" i="4"/>
  <c r="Z44" i="4" s="1"/>
  <c r="AB44" i="4"/>
  <c r="Y32" i="4"/>
  <c r="Z32" i="4" s="1"/>
  <c r="AB32" i="4"/>
  <c r="Y40" i="4"/>
  <c r="Z40" i="4" s="1"/>
  <c r="AB40" i="4"/>
  <c r="Y33" i="4"/>
  <c r="Z33" i="4" s="1"/>
  <c r="AB33" i="4"/>
  <c r="Y34" i="4"/>
  <c r="Z34" i="4" s="1"/>
  <c r="AB34" i="4"/>
  <c r="Y47" i="4"/>
  <c r="Z47" i="4" s="1"/>
  <c r="AB47" i="4"/>
  <c r="Y7" i="4"/>
  <c r="Z7" i="4" s="1"/>
  <c r="AB7" i="4"/>
  <c r="Y37" i="4"/>
  <c r="Z37" i="4" s="1"/>
  <c r="AB37" i="4"/>
  <c r="Y48" i="4"/>
  <c r="Z48" i="4" s="1"/>
  <c r="AB48" i="4"/>
  <c r="Y43" i="4"/>
  <c r="Z43" i="4" s="1"/>
  <c r="AB43" i="4"/>
  <c r="Y21" i="4"/>
  <c r="Z21" i="4" s="1"/>
  <c r="AB21" i="4"/>
  <c r="Y51" i="4"/>
  <c r="Z51" i="4" s="1"/>
  <c r="AB51" i="4"/>
  <c r="Y46" i="4"/>
  <c r="Z46" i="4" s="1"/>
  <c r="AB46" i="4"/>
  <c r="T56" i="4"/>
  <c r="F4" i="6" s="1"/>
  <c r="W54" i="4"/>
  <c r="I3" i="6" s="1"/>
  <c r="U54" i="4"/>
  <c r="G3" i="6" s="1"/>
  <c r="X6" i="4"/>
  <c r="X28" i="4" s="1"/>
  <c r="J2" i="6" s="1"/>
  <c r="V28" i="4"/>
  <c r="H2" i="6" s="1"/>
  <c r="U28" i="4"/>
  <c r="G2" i="6" s="1"/>
  <c r="W6" i="4"/>
  <c r="V54" i="4"/>
  <c r="H3" i="6" s="1"/>
  <c r="X32" i="4"/>
  <c r="X54" i="4" s="1"/>
  <c r="J3" i="6" s="1"/>
  <c r="AB54" i="4" l="1"/>
  <c r="N3" i="6" s="1"/>
  <c r="Y54" i="4"/>
  <c r="K3" i="6" s="1"/>
  <c r="AB6" i="4"/>
  <c r="AB28" i="4" s="1"/>
  <c r="X56" i="4"/>
  <c r="J4" i="6" s="1"/>
  <c r="U56" i="4"/>
  <c r="G4" i="6" s="1"/>
  <c r="V56" i="4"/>
  <c r="H4" i="6" s="1"/>
  <c r="W28" i="4"/>
  <c r="Y6" i="4"/>
  <c r="AB56" i="4" l="1"/>
  <c r="N4" i="6" s="1"/>
  <c r="N2" i="6"/>
  <c r="Z54" i="4"/>
  <c r="L3" i="6" s="1"/>
  <c r="W56" i="4"/>
  <c r="I4" i="6" s="1"/>
  <c r="I2" i="6"/>
  <c r="Y28" i="4"/>
  <c r="K2" i="6" s="1"/>
  <c r="Z6" i="4"/>
  <c r="Z28" i="4" l="1"/>
  <c r="L2" i="6" s="1"/>
  <c r="Y56" i="4"/>
  <c r="Z56" i="4" l="1"/>
  <c r="L4" i="6" s="1"/>
  <c r="K4" i="6"/>
</calcChain>
</file>

<file path=xl/sharedStrings.xml><?xml version="1.0" encoding="utf-8"?>
<sst xmlns="http://schemas.openxmlformats.org/spreadsheetml/2006/main" count="414" uniqueCount="218">
  <si>
    <t xml:space="preserve">De gemiddelde behandelduur </t>
  </si>
  <si>
    <t>Diagnosegroep</t>
  </si>
  <si>
    <t>CVA</t>
  </si>
  <si>
    <t>Electieve orthopedie</t>
  </si>
  <si>
    <t>Trauma</t>
  </si>
  <si>
    <t>Amputaties</t>
  </si>
  <si>
    <t>Overig</t>
  </si>
  <si>
    <t>Format uitvraag aanvullende informatie</t>
  </si>
  <si>
    <t>Toelichting</t>
  </si>
  <si>
    <t>Klinisch kort-durende trajecten</t>
  </si>
  <si>
    <t>Productcode</t>
  </si>
  <si>
    <t>Declaratie code</t>
  </si>
  <si>
    <t>Omschrijving</t>
  </si>
  <si>
    <t>14E472</t>
  </si>
  <si>
    <t>Opname in een instelling met maximaal 14 dagen met 13 tot en met 45 behandeluren bij een beroerte (CVA)</t>
  </si>
  <si>
    <t>14E473</t>
  </si>
  <si>
    <t>Opname in een instelling met maximaal 14 dagen met 7 tot en met 13 behandeluren bij een beroerte (CVA)</t>
  </si>
  <si>
    <t>14E396</t>
  </si>
  <si>
    <t>Opname in een instelling met maximaal 14 dagen met maximaal 7 behandeluren bij een beroerte (CVA)</t>
  </si>
  <si>
    <t>14E471</t>
  </si>
  <si>
    <t>Opname in een instelling met maximaal 14 dagen met meer dan 45 behandeluren bij een beroerte (CVA)</t>
  </si>
  <si>
    <t>14E470</t>
  </si>
  <si>
    <t>Opname in een instelling van 15 tot en met 28 dagen met 20 tot en met 26 behandeluren bij een beroerte (CVA)</t>
  </si>
  <si>
    <t>14E469</t>
  </si>
  <si>
    <t>Opname in een instelling van 15 tot en met 28 dagen met 26 tot en met 58 behandeluren bij een beroerte (CVA)</t>
  </si>
  <si>
    <t>14E392</t>
  </si>
  <si>
    <t>Opname in een instelling van 15 tot en met 28 dagen met maximaal 20 behandeluren bij een beroerte (CVA)</t>
  </si>
  <si>
    <t>14E468</t>
  </si>
  <si>
    <t>Opname in een instelling van 15 tot en met 28 dagen met meer dan 58 behandeluren bij een beroerte (CVA)</t>
  </si>
  <si>
    <t>14E467</t>
  </si>
  <si>
    <t>Opname in een instelling van 29 tot en met 56 dagen met 39 tot en met 52 behandeluren bij een beroerte (CVA)</t>
  </si>
  <si>
    <t>14E466</t>
  </si>
  <si>
    <t>Opname in een instelling van 29 tot en met 56 dagen met 52 tot en met 84 behandeluren bij een beroerte (CVA)</t>
  </si>
  <si>
    <t>14E388</t>
  </si>
  <si>
    <t>Opname in een instelling van 29 tot en met 56 dagen met maximaal 39 behandeluren bij een beroerte (CVA)</t>
  </si>
  <si>
    <t>14E465</t>
  </si>
  <si>
    <t>Opname in een instelling van 29 tot en met 56 dagen met meer dan 84 behandeluren bij een beroerte (CVA)</t>
  </si>
  <si>
    <t>Klinisch lang-durende trajecten</t>
  </si>
  <si>
    <t>14E464</t>
  </si>
  <si>
    <t>Opname in een instelling van 57 tot en met 91 dagen met maximaal 75 behandeluren bij een beroerte (CVA)</t>
  </si>
  <si>
    <t>14E519</t>
  </si>
  <si>
    <t>Opname in een instelling van 57 tot en met 91 dagen met meer dan 75 behandeluren bij een beroerte (CVA)</t>
  </si>
  <si>
    <t>14E518</t>
  </si>
  <si>
    <t>Opname in een instelling van 92 tot en met 120 dagen bij een beroerte (CVA)</t>
  </si>
  <si>
    <t>14E488</t>
  </si>
  <si>
    <t>Opname in een instelling met maximaal 14 dagen met 5 tot en met 9 behandeluren bij een heupoperatie/ knieoperatie/ amputatie/ letsel/ overige aandoeningen</t>
  </si>
  <si>
    <t>14E487</t>
  </si>
  <si>
    <t>Opname in een instelling met maximaal 14 dagen met 9 tot en met 32 behandeluren bij een heupoperatie/ knieoperatie/ amputatie/ letsel/ overige aandoeningen</t>
  </si>
  <si>
    <t>14E397</t>
  </si>
  <si>
    <t>Opname in een instelling met maximaal 14 dagen met maximaal 5 behandeluren bij een heupoperatie/ knieoperatie/ amputatie/ letsel/ overige aandoeningen</t>
  </si>
  <si>
    <t>14E486</t>
  </si>
  <si>
    <t>Opname in een instelling met maximaal 14 dagen met meer dan 32 behandeluren bij een heupoperatie/ knieoperatie/ amputatie/ letsel/ overige aandoeningen</t>
  </si>
  <si>
    <t>14E485</t>
  </si>
  <si>
    <t>Opname in een instelling van 15 tot en met 28 dagen met 14 tot en met 18 behandeluren bij een heupoperatie/ knieoperatie/ amputatie/ letsel/ overige aandoeningen</t>
  </si>
  <si>
    <t>14E484</t>
  </si>
  <si>
    <t>Opname in een instelling van 15 tot en met 28 dagen met 18 tot en met 41 behandeluren bij een heupoperatie/ knieoperatie/ amputatie/ letsel/ overige aandoeningen</t>
  </si>
  <si>
    <t>14E394</t>
  </si>
  <si>
    <t>Opname in een instelling van 15 tot en met 28 dagen met maximaal 14 behandeluren bij een heupoperatie/ knieoperatie/ amputatie/ letsel/ overige aandoeningen</t>
  </si>
  <si>
    <t>14E483</t>
  </si>
  <si>
    <t>Opname in een instelling van 15 tot en met 28 dagen met meer dan 41 behandeluren bij een heupoperatie/ knieoperatie/ amputatie/ letsel/ overige aandoeningen</t>
  </si>
  <si>
    <t>14E482</t>
  </si>
  <si>
    <t>Opname in een instelling van 29 tot en met 56 dagen met 27 tot en met 36 behandeluren bij een heupoperatie/ knieoperatie/ amputatie/ letsel/ overige aandoeningen</t>
  </si>
  <si>
    <t>14E481</t>
  </si>
  <si>
    <t>Opname in een instelling van 29 tot en met 56 dagen met 36 tot en met 59 behandeluren bij een heupoperatie/ knieoperatie/ amputatie/ letsel/ overige aandoeningen</t>
  </si>
  <si>
    <t>14E390</t>
  </si>
  <si>
    <t>Opname in een instelling van 29 tot en met 56 dagen met maximaal 27 behandeluren bij een heupoperatie/ knieoperatie/ amputatie/ letsel/ overige aandoeningen</t>
  </si>
  <si>
    <t>14E480</t>
  </si>
  <si>
    <t>Opname in een instelling van 29 tot en met 56 dagen met meer dan 59 behandeluren bij een heupoperatie/ knieoperatie/ amputatie/ letsel/ overige aandoeningen</t>
  </si>
  <si>
    <t>998418060</t>
  </si>
  <si>
    <t>14E479</t>
  </si>
  <si>
    <t>Opname in een instelling van 57 tot en met 91 dagen met maximaal 52 behandeluren bij een heupoperatie/ knieoperatie/ amputatie/ letsel/ overige aandoeningen</t>
  </si>
  <si>
    <t>998418074</t>
  </si>
  <si>
    <t>14E521</t>
  </si>
  <si>
    <t>Opname in een instelling van 57 tot maximaal 91 dagen met meer dan 52 behandeluren bij een heupoperatie/ knieoperatie/ amputatie/ letsel/ overige aandoeningen</t>
  </si>
  <si>
    <t>998418073</t>
  </si>
  <si>
    <t>14E520</t>
  </si>
  <si>
    <t>Opname in een instelling van 92 tot maximaal 120 dagen bij een heupoperatie/ knieoperatie/ amputatie/ letsel/ overige aandoeningen</t>
  </si>
  <si>
    <t>Waar gaat de cliënt na het GRZ traject naar toe:</t>
  </si>
  <si>
    <t>Ambulante trajecten</t>
  </si>
  <si>
    <t>Tarief</t>
  </si>
  <si>
    <t>Aantal nieuw geopende DOT-producten per maand</t>
  </si>
  <si>
    <t>Conform contract VECOZO</t>
  </si>
  <si>
    <t>Januari</t>
  </si>
  <si>
    <t>Februari</t>
  </si>
  <si>
    <t>Maart</t>
  </si>
  <si>
    <t>April</t>
  </si>
  <si>
    <t>Mei</t>
  </si>
  <si>
    <t>Juni</t>
  </si>
  <si>
    <t>Juli</t>
  </si>
  <si>
    <t>Augustus</t>
  </si>
  <si>
    <t>September</t>
  </si>
  <si>
    <t>Oktober</t>
  </si>
  <si>
    <t>November</t>
  </si>
  <si>
    <t>December</t>
  </si>
  <si>
    <t>14E524</t>
  </si>
  <si>
    <t>Maximaal 5 behandeluren bij een beroerte (CVA)</t>
  </si>
  <si>
    <t>14E523</t>
  </si>
  <si>
    <t>6 tot maximaal 32 behandeluren bij een beroerte (CVA)</t>
  </si>
  <si>
    <t>14E522</t>
  </si>
  <si>
    <t>Meer dan 32 behandeluren bij een beroerte (CVA)</t>
  </si>
  <si>
    <t>14E526</t>
  </si>
  <si>
    <t>5 tot maximaal 23 behandeluren bij een heupoperatie/ knieoperatie/ amputatie/ letsel/ overige aandoeningen</t>
  </si>
  <si>
    <t>14E527</t>
  </si>
  <si>
    <t>Maximaal 4 behandeluren bij een heupoperatie/ knieoperatie/ amputatie/ letsel/ overige aandoeningen</t>
  </si>
  <si>
    <t>14E525</t>
  </si>
  <si>
    <t>Meer dan 23 behandeluren bij een heupoperatie/ knieoperatie/ amputatie/ letsel/ overige aandoeningen</t>
  </si>
  <si>
    <t xml:space="preserve">% patienten dat een 9 of 10 geeft minus het % patienten dat een 0 t/m 6 geeft </t>
  </si>
  <si>
    <t>Net Promoter Score</t>
  </si>
  <si>
    <t>Totaal realisatie (#)</t>
  </si>
  <si>
    <t>Totaal realisatie (€)</t>
  </si>
  <si>
    <t>Extrapolatie realisatie (#)</t>
  </si>
  <si>
    <t>Extrapolatie realisatie (€)</t>
  </si>
  <si>
    <t>Verschil (#)</t>
  </si>
  <si>
    <t>Verschil (€)</t>
  </si>
  <si>
    <t>Verschil (%)</t>
  </si>
  <si>
    <t>Eigen prognose (enkel vullen als deze in afwijking is van voorgaande)</t>
  </si>
  <si>
    <t>Gevuld tot en met maand</t>
  </si>
  <si>
    <t>Aantal afspraak</t>
  </si>
  <si>
    <t>totaal afspraak</t>
  </si>
  <si>
    <t xml:space="preserve">Totaal </t>
  </si>
  <si>
    <t>Volume</t>
  </si>
  <si>
    <t>Klinisch (in dagen)</t>
  </si>
  <si>
    <t>ambulant (in uren)</t>
  </si>
  <si>
    <t>Totaal aantal clienten</t>
  </si>
  <si>
    <t>Totaal aantal clienten locatie 1</t>
  </si>
  <si>
    <t>Totaal aantal clienten locatie 2</t>
  </si>
  <si>
    <t>Totaal aantal clienten locatie 3</t>
  </si>
  <si>
    <t>Totaal aantal clienten locatie 4</t>
  </si>
  <si>
    <t>Totaal aantal clienten locatie 5</t>
  </si>
  <si>
    <t>Hoeveel % van de clienten ontvangt een ambulante vervolgbehandeling</t>
  </si>
  <si>
    <t>Patientervaringen</t>
  </si>
  <si>
    <t>Gemiddelde Barthelscore bij start behandeling</t>
  </si>
  <si>
    <t>Gemiddelde Barthelscore bij einde behandeling</t>
  </si>
  <si>
    <t>Versiedatum</t>
  </si>
  <si>
    <t>Zorgaanbieder</t>
  </si>
  <si>
    <t>Naam instelling</t>
  </si>
  <si>
    <t>Plaats</t>
  </si>
  <si>
    <t>Contactpersoon</t>
  </si>
  <si>
    <t>Telefoon</t>
  </si>
  <si>
    <t>E-mail</t>
  </si>
  <si>
    <t>Toelichting:</t>
  </si>
  <si>
    <t>Ten behoeve van het zicht op de realisatie van de GRZ zorg die u levert ten opzichte van de afspraak willen wij u vragen  bijgevoegd sjabloon te vullen.</t>
  </si>
  <si>
    <t>Onderstaande een toelichting per subcategorie:</t>
  </si>
  <si>
    <t>Allereerst dient u in te vullen tot en met welke maand u de realisatiegegevens vult, dit dient ten behoeve van de extrapolatie.</t>
  </si>
  <si>
    <t>Eventueel kan een eigen prognose worden gevuld als extrapolatie zonder seizoenseffecten geen betrouwbeeld geeft van de prognose.</t>
  </si>
  <si>
    <t>Kwaliteitsinformatie</t>
  </si>
  <si>
    <t>Aantal GRZ behandellocaties</t>
  </si>
  <si>
    <r>
      <t xml:space="preserve">Hier dient u de afspraken en het aantal DBC producten dat </t>
    </r>
    <r>
      <rPr>
        <i/>
        <sz val="10"/>
        <color indexed="8"/>
        <rFont val="Arial"/>
        <family val="2"/>
      </rPr>
      <t>geopend</t>
    </r>
    <r>
      <rPr>
        <sz val="11"/>
        <color theme="1"/>
        <rFont val="Calibri"/>
        <family val="2"/>
        <scheme val="minor"/>
      </rPr>
      <t xml:space="preserve"> is in maand x. </t>
    </r>
  </si>
  <si>
    <t xml:space="preserve">Het percentage van de clienten die een ambulante vervolgbehandeling ontvangt is het aantal clienten die het klinisch traject vervolgen met een ambulant traject (niet zijnde 1e lijnsbehandeling) ten opzichte van het totaal aantal GRZ-clienten. </t>
  </si>
  <si>
    <t xml:space="preserve">a. naar huis </t>
  </si>
  <si>
    <t>b. heropname ziekenhuis</t>
  </si>
  <si>
    <t>c. opname verpleeghuis</t>
  </si>
  <si>
    <t>d. overlijden</t>
  </si>
  <si>
    <t>e. anders, namelijk …</t>
  </si>
  <si>
    <t>De cijfers in dit tabblad hebben betrekking op alle clienten, ongeacht verzekeraar.</t>
  </si>
  <si>
    <r>
      <t>Wij vragen u alle geopende DBC-trajecten per maand aan te geven (ongeacht of deze al gesloten zijn of niet) voor CZ-verzekerden.</t>
    </r>
    <r>
      <rPr>
        <sz val="10.5"/>
        <color rgb="FF1F497D"/>
        <rFont val="Calibri"/>
        <family val="2"/>
        <scheme val="minor"/>
      </rPr>
      <t xml:space="preserve"> </t>
    </r>
  </si>
  <si>
    <t>agb-code</t>
  </si>
  <si>
    <t>naam aanbieder</t>
  </si>
  <si>
    <t>aantal maanden gevuld</t>
  </si>
  <si>
    <t>Rea_kwaliteit</t>
  </si>
  <si>
    <t>CVA_overig</t>
  </si>
  <si>
    <t>Realisatie</t>
  </si>
  <si>
    <t>Totaal</t>
  </si>
  <si>
    <t>Gem behandelduur ambulant (in uren)</t>
  </si>
  <si>
    <t>Gem behandelduur Klinisch (in dagen)</t>
  </si>
  <si>
    <t>Aantal clienten</t>
  </si>
  <si>
    <t>AGB-code instelling (8 cijfers)</t>
  </si>
  <si>
    <t>Kwaliteit</t>
  </si>
  <si>
    <t>monitorgrz@cz.nl</t>
  </si>
  <si>
    <r>
      <t xml:space="preserve">Met alle GRZ-patiënten wordt bij ontslag een exit-gesprek gevoerd, waarbij in ieder geval de Ultimate question wordt gesteld: 
"Hoe waarschijnlijk is het dat u, op en schaal van 0 tot 10, [zorgaanbieder X] zal aanbevelen aan familie, vrienden of collega’s?
Patienten die zijn ontslagen vanwege ziekenhuisopname of sterfte tellen niet mee in de berekening. 
</t>
    </r>
    <r>
      <rPr>
        <b/>
        <i/>
        <sz val="11"/>
        <color rgb="FF222222"/>
        <rFont val="Calibri"/>
        <family val="2"/>
        <scheme val="minor"/>
      </rPr>
      <t>Vul hier een heel getal in tussen -100 en 100.</t>
    </r>
  </si>
  <si>
    <r>
      <t xml:space="preserve">% patienten </t>
    </r>
    <r>
      <rPr>
        <b/>
        <sz val="11"/>
        <color theme="1"/>
        <rFont val="Calibri"/>
        <family val="2"/>
        <scheme val="minor"/>
      </rPr>
      <t>met de hoofddiagnose electieve orthopedie</t>
    </r>
    <r>
      <rPr>
        <sz val="11"/>
        <color theme="1"/>
        <rFont val="Calibri"/>
        <family val="2"/>
        <scheme val="minor"/>
      </rPr>
      <t xml:space="preserve"> dat een 9 of 10 geeft minus het % patienten dat een 0 t/m 6 geeft </t>
    </r>
  </si>
  <si>
    <r>
      <t>ELV en GRZ voor de doelgroep electieve orthopedie maakt deel uit van de zorgketen rondom artrose. Vanwege de hoge en toenemende prevalentie van artrose, de betreffende zorgkosten en de verschillen tussen zorgaanbieders, wil CZ groep de waarde van de artrosezorg over de hele zorgketen heen verhogen</t>
    </r>
    <r>
      <rPr>
        <i/>
        <sz val="10"/>
        <color theme="1"/>
        <rFont val="Arial"/>
        <family val="2"/>
      </rPr>
      <t xml:space="preserve">. </t>
    </r>
    <r>
      <rPr>
        <sz val="10"/>
        <color theme="1"/>
        <rFont val="Arial"/>
        <family val="2"/>
      </rPr>
      <t xml:space="preserve">Hiervoor hebben wij een specifieke visie op de zorg bij heup- en knieartrose ontwikkeld. Deze kunt u vanaf 1 april 2017 vinden op onze website. Onderdeel van deze visie is het transparant maken van de patiëntervaringen van deze doelgroep. Daarom vraagt CZ specifiek naar de patiëntervaringen van patiënten met de hoofddiagnose Electieve Orthopedie, naast de standaard NPS die uniform wordt uitgevraagd. </t>
    </r>
  </si>
  <si>
    <t>Net Promoter Score doelgroep Electieve Orthopedie</t>
  </si>
  <si>
    <t>Net Promoter Score electieve orthopedie</t>
  </si>
  <si>
    <t>Eigen prognose in euro's (enkel vullen als deze in afwijking is van voorgaande)</t>
  </si>
  <si>
    <t>Prognose incl eigen inschatting</t>
  </si>
  <si>
    <t xml:space="preserve">De cijfers in dit tabblad hebben betrekking op CZ-verzekerden (CZ/OHRA/NN). </t>
  </si>
  <si>
    <t>Formulier monitor realisatie geriatrische revalidatiezorg (GRZ) 2024 CZ</t>
  </si>
  <si>
    <r>
      <rPr>
        <b/>
        <u/>
        <sz val="11"/>
        <rFont val="Calibri"/>
        <family val="2"/>
        <scheme val="minor"/>
      </rPr>
      <t>LET OP, DATA GEWIJZIGD!</t>
    </r>
    <r>
      <rPr>
        <u/>
        <sz val="11"/>
        <rFont val="Calibri"/>
        <family val="2"/>
        <scheme val="minor"/>
      </rPr>
      <t xml:space="preserve"> Wij verzoeken u dit formulier driemaal per jaar te vullen (</t>
    </r>
    <r>
      <rPr>
        <b/>
        <u/>
        <sz val="11"/>
        <rFont val="Calibri"/>
        <family val="2"/>
        <scheme val="minor"/>
      </rPr>
      <t>deadlines 6 juni 2024, 18 oktober 2024 en 17 januari 2025</t>
    </r>
    <r>
      <rPr>
        <u/>
        <sz val="11"/>
        <rFont val="Calibri"/>
        <family val="2"/>
        <scheme val="minor"/>
      </rPr>
      <t xml:space="preserve">) en te sturen naar e-mailadres: </t>
    </r>
  </si>
  <si>
    <t>Tabblad DBC-afspraken en realisatie 2024 (DBC te openen in 2024)</t>
  </si>
  <si>
    <t>GRZ Monitor 2024: productiemonitor</t>
  </si>
  <si>
    <r>
      <t xml:space="preserve">Deze informatie heeft betrekking op alle cliënten ongeacht verzekeraar en enkel op alle </t>
    </r>
    <r>
      <rPr>
        <b/>
        <i/>
        <u/>
        <sz val="11"/>
        <rFont val="Calibri"/>
        <family val="2"/>
        <scheme val="minor"/>
      </rPr>
      <t>gesloten</t>
    </r>
    <r>
      <rPr>
        <b/>
        <i/>
        <sz val="11"/>
        <rFont val="Calibri"/>
        <family val="2"/>
        <scheme val="minor"/>
      </rPr>
      <t xml:space="preserve"> trajecten</t>
    </r>
  </si>
  <si>
    <t>Aantal GRZ behandellocaties*</t>
  </si>
  <si>
    <t xml:space="preserve"> * wij verzoeken u een overzicht mee te zenden van de GRZ behandellocaties</t>
  </si>
  <si>
    <t>Overig:</t>
  </si>
  <si>
    <t>Hartaandoening</t>
  </si>
  <si>
    <t>Bloedvaten</t>
  </si>
  <si>
    <t>Respiratoire aandoeningen</t>
  </si>
  <si>
    <t>Overige orgaan aandoeningen</t>
  </si>
  <si>
    <t>Overige aandoeningen bovenste extremiteit</t>
  </si>
  <si>
    <t>Overige aandoeningen onderste extremiteit</t>
  </si>
  <si>
    <t xml:space="preserve">Aandoening wervelkolom </t>
  </si>
  <si>
    <t>Reumatische aandoeningen</t>
  </si>
  <si>
    <t>Overige aandoeningen bewegingsapparaat</t>
  </si>
  <si>
    <t>Overige hersenaandoeningen</t>
  </si>
  <si>
    <t>Neuromusculaire aandoeningen</t>
  </si>
  <si>
    <t>Overige neurologische aandoeningen</t>
  </si>
  <si>
    <t>Oncologische aandoeningen</t>
  </si>
  <si>
    <t>a. naar huis (%)</t>
  </si>
  <si>
    <t>b. heropname ziekenhuis (%)</t>
  </si>
  <si>
    <t>c. opname verpleeghuis (%)</t>
  </si>
  <si>
    <t>d. overlijden (%)</t>
  </si>
  <si>
    <t>e. anders, namelijk …(%)</t>
  </si>
  <si>
    <t xml:space="preserve">Met alle GRZ-patiënten wordt bij ontslag een exit-gesprek gevoerd, waarbij in ieder geval de Ultimate question wordt gesteld: 
"Hoe waarschijnlijk is het dat u, op en schaal van 0 tot 10, [zorgaanbieder X] zal aanbevelen aan familie, vrienden of collega’s?
Patienten die zijn ontslagen vanwege ziekenhuisopname of sterfte tellen niet mee in de berekening. </t>
  </si>
  <si>
    <t>De cijfers van de monitor hebben betrekking op alle DBC's die tot en met de voorgaande maand zijn gesloten (het is mogelijk dat deze in 2023 gestart zijn, maar in 2024 gesloten zijn). De monitor van 6 juni bevat dus de DBC's tot en met mei.</t>
  </si>
  <si>
    <r>
      <t xml:space="preserve">Graag enkel de </t>
    </r>
    <r>
      <rPr>
        <u/>
        <sz val="11"/>
        <color theme="1"/>
        <rFont val="Calibri"/>
        <family val="2"/>
        <scheme val="minor"/>
      </rPr>
      <t>grijze</t>
    </r>
    <r>
      <rPr>
        <sz val="11"/>
        <color theme="1"/>
        <rFont val="Calibri"/>
        <family val="2"/>
        <scheme val="minor"/>
      </rPr>
      <t xml:space="preserve"> en </t>
    </r>
    <r>
      <rPr>
        <u/>
        <sz val="11"/>
        <color theme="1"/>
        <rFont val="Calibri"/>
        <family val="2"/>
        <scheme val="minor"/>
      </rPr>
      <t>rode</t>
    </r>
    <r>
      <rPr>
        <sz val="11"/>
        <color theme="1"/>
        <rFont val="Calibri"/>
        <family val="2"/>
        <scheme val="minor"/>
      </rPr>
      <t xml:space="preserve"> cellen vullen.</t>
    </r>
  </si>
  <si>
    <t xml:space="preserve">Om ervoor te zorgen dat de gevraagde informatie bij de eerste aanlevering al volledig en juist wordt aangeleverd bevat dit tabblad voortaan cellen met voorwaardelijke opmaak. Cellen kleuren rood tenzij deze zijn ingevuld. Bij een juiste aanlevering van de kwaliteitsinformatie is er geen enkele cel rood (uitgezonderd het aantal cliënten per locatie). Met deze aanpassing gaan wij ervan uit dat het minder vaak nodig zal zijn om extra informatie op te vragen nadat de monitor is aangeleverd. </t>
  </si>
  <si>
    <t>De gemiddelde behandelduur</t>
  </si>
  <si>
    <t>De gemiddelde behandelduur ambulant dient in hele uren en decimalen weergegeven te worden, dus bijvoorbeeld 0,25 (i.p.v. 00:15). Indien er geen ambulante zorgtrajecten zijn geleverd, vult u in de desbetreffende cellen dan een "0" in.</t>
  </si>
  <si>
    <t>Barthelscores</t>
  </si>
  <si>
    <t xml:space="preserve">Wanneer beide scores zijn gevuld en er een negatieve delta Barthel ontstaat verschijnt er een melding in kolom G. Indien de scores desondanks juist zijn ingevuld vragen wij u in de begeleidende mail te bevestigen dat deze opgave van de Barthelscores correct is. </t>
  </si>
  <si>
    <t xml:space="preserve">NIEUW PER 2024: </t>
  </si>
  <si>
    <t xml:space="preserve">De klinische behandelduur is het gemiddelde aantal verpleegdagen. De ambulante behandelduur is het gemiddelde aantal uren ambulante behandeling waarmee de klinische fase is vervolgd. </t>
  </si>
  <si>
    <t>De gemiddelde Barthel score bij de start van de behandeling is de gemiddelde Barthel score bij opname in de GRZ.
De gemiddelde Barthel score bij einde behandeling is de gemiddelde Barthel score rond de ontslagdatum van het klinisch verblijf, ongeacht wel/geen ambulante vervolgbehandeling. 
Indien de begin- en/of eindscore niet wordt gevuld blijft de cel rood. Als er een reden is waarom sommige cellen leeg gelaten zijn, vragen wij u de reden daarvan te vermelden als toelichting in de begeleidende mail en geen tekst te vullen daar waar om getallen wordt gevraagd. Er vindt anders uitval bij de automatische verwerking van de monitor plaats, zodra de velden niet op de juiste manier worden gevuld.</t>
  </si>
  <si>
    <t>Waar gaat de cliënt naartoe</t>
  </si>
  <si>
    <t>Kwaliteitsinformatie wordt voor de diagnose Overig ook per subdiagnosegroep uitgevraagd.</t>
  </si>
  <si>
    <t>Aantal cliënten (geen %)</t>
  </si>
  <si>
    <r>
      <t xml:space="preserve">Bij 'Waar gaat de client naartoe' wordt u gevraagd om het </t>
    </r>
    <r>
      <rPr>
        <b/>
        <u/>
        <sz val="11"/>
        <color theme="1"/>
        <rFont val="Calibri"/>
        <family val="2"/>
        <scheme val="minor"/>
      </rPr>
      <t>aantal cliënten (geen percentage)</t>
    </r>
    <r>
      <rPr>
        <sz val="11"/>
        <color theme="1"/>
        <rFont val="Calibri"/>
        <family val="2"/>
        <scheme val="minor"/>
      </rPr>
      <t xml:space="preserve"> per categorie aan te geven waarvan de DBC tot en met de voorgaande maand is gesloten.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</si>
</sst>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quot;€&quot;\ * #,##0.00_ ;_ &quot;€&quot;\ * \-#,##0.00_ ;_ &quot;€&quot;\ * &quot;-&quot;??_ ;_ @_ "/>
    <numFmt numFmtId="43" formatCode="_ * #,##0.00_ ;_ * \-#,##0.00_ ;_ * &quot;-&quot;??_ ;_ @_ "/>
    <numFmt numFmtId="164" formatCode="_-&quot;€&quot;\ * #,##0.00_-;_-&quot;€&quot;\ * #,##0.00\-;_-&quot;€&quot;\ * &quot;-&quot;??_-;_-@_-"/>
    <numFmt numFmtId="165" formatCode="_ * #,##0.0_ ;_ * \-#,##0.0_ ;_ * &quot;-&quot;??_ ;_ @_ "/>
    <numFmt numFmtId="166" formatCode="_-&quot;€&quot;\ * #,##0_-;_-&quot;€&quot;\ * #,##0\-;_-&quot;€&quot;\ * &quot;-&quot;??_-;_-@_-"/>
    <numFmt numFmtId="167" formatCode="_ * #,##0_ ;_ * \-#,##0_ ;_ * &quot;-&quot;??_ ;_ @_ "/>
    <numFmt numFmtId="168" formatCode="_ &quot;€&quot;\ * #,##0_ ;_ &quot;€&quot;\ * \-#,##0_ ;_ &quot;€&quot;\ * &quot;-&quot;??_ ;_ @_ "/>
    <numFmt numFmtId="169" formatCode="###0_-;###0\-"/>
  </numFmts>
  <fonts count="45">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rgb="FFFF0000"/>
      <name val="Calibri"/>
      <family val="2"/>
      <scheme val="minor"/>
    </font>
    <font>
      <b/>
      <sz val="11"/>
      <color theme="1"/>
      <name val="Calibri"/>
      <family val="2"/>
      <scheme val="minor"/>
    </font>
    <font>
      <i/>
      <sz val="11"/>
      <name val="Calibri"/>
      <family val="2"/>
      <scheme val="minor"/>
    </font>
    <font>
      <i/>
      <sz val="11"/>
      <color theme="1"/>
      <name val="Calibri"/>
      <family val="2"/>
      <scheme val="minor"/>
    </font>
    <font>
      <sz val="10"/>
      <color theme="1"/>
      <name val="Arial"/>
      <family val="2"/>
    </font>
    <font>
      <b/>
      <sz val="12"/>
      <name val="Universe"/>
    </font>
    <font>
      <b/>
      <sz val="10.5"/>
      <color theme="1"/>
      <name val="Universe"/>
    </font>
    <font>
      <i/>
      <sz val="10.5"/>
      <color theme="1"/>
      <name val="Universe"/>
    </font>
    <font>
      <sz val="10.5"/>
      <color theme="1"/>
      <name val="Universe"/>
    </font>
    <font>
      <sz val="10"/>
      <color indexed="8"/>
      <name val="Arial"/>
      <family val="2"/>
    </font>
    <font>
      <sz val="10.5"/>
      <color indexed="8"/>
      <name val="Universe"/>
    </font>
    <font>
      <sz val="10.5"/>
      <color theme="1"/>
      <name val="Arial"/>
      <family val="2"/>
    </font>
    <font>
      <sz val="10.5"/>
      <color theme="1"/>
      <name val="Calibri"/>
      <family val="2"/>
      <scheme val="minor"/>
    </font>
    <font>
      <sz val="10.5"/>
      <color rgb="FF1F497D"/>
      <name val="Calibri"/>
      <family val="2"/>
      <scheme val="minor"/>
    </font>
    <font>
      <b/>
      <sz val="10.5"/>
      <name val="Arial"/>
      <family val="2"/>
    </font>
    <font>
      <sz val="10.5"/>
      <color theme="0"/>
      <name val="Arial"/>
      <family val="2"/>
    </font>
    <font>
      <sz val="10.5"/>
      <color rgb="FF000000"/>
      <name val="Arial"/>
      <family val="2"/>
    </font>
    <font>
      <b/>
      <sz val="10.5"/>
      <color theme="1"/>
      <name val="Arial"/>
      <family val="2"/>
    </font>
    <font>
      <b/>
      <sz val="10.5"/>
      <color rgb="FF000000"/>
      <name val="Arial"/>
      <family val="2"/>
    </font>
    <font>
      <sz val="11"/>
      <name val="Calibri"/>
      <family val="2"/>
      <scheme val="minor"/>
    </font>
    <font>
      <sz val="11"/>
      <color rgb="FF222222"/>
      <name val="Calibri"/>
      <family val="2"/>
      <scheme val="minor"/>
    </font>
    <font>
      <sz val="10"/>
      <name val="Arial"/>
      <family val="2"/>
    </font>
    <font>
      <sz val="9"/>
      <name val="Calibri"/>
      <family val="2"/>
      <scheme val="minor"/>
    </font>
    <font>
      <b/>
      <sz val="14"/>
      <name val="Calibri"/>
      <family val="2"/>
      <scheme val="minor"/>
    </font>
    <font>
      <sz val="14"/>
      <name val="Calibri"/>
      <family val="2"/>
      <scheme val="minor"/>
    </font>
    <font>
      <b/>
      <sz val="9"/>
      <name val="Calibri"/>
      <family val="2"/>
      <scheme val="minor"/>
    </font>
    <font>
      <b/>
      <sz val="11"/>
      <name val="Calibri"/>
      <family val="2"/>
      <scheme val="minor"/>
    </font>
    <font>
      <u/>
      <sz val="10"/>
      <color indexed="12"/>
      <name val="Arial"/>
      <family val="2"/>
    </font>
    <font>
      <u/>
      <sz val="11"/>
      <color indexed="12"/>
      <name val="Calibri"/>
      <family val="2"/>
      <scheme val="minor"/>
    </font>
    <font>
      <b/>
      <sz val="10"/>
      <color theme="1"/>
      <name val="Arial"/>
      <family val="2"/>
    </font>
    <font>
      <i/>
      <sz val="10"/>
      <color indexed="8"/>
      <name val="Arial"/>
      <family val="2"/>
    </font>
    <font>
      <b/>
      <i/>
      <sz val="11"/>
      <color rgb="FF222222"/>
      <name val="Calibri"/>
      <family val="2"/>
      <scheme val="minor"/>
    </font>
    <font>
      <u/>
      <sz val="11"/>
      <color theme="1"/>
      <name val="Calibri"/>
      <family val="2"/>
      <scheme val="minor"/>
    </font>
    <font>
      <u/>
      <sz val="11"/>
      <name val="Calibri"/>
      <family val="2"/>
      <scheme val="minor"/>
    </font>
    <font>
      <b/>
      <u/>
      <sz val="11"/>
      <name val="Calibri"/>
      <family val="2"/>
      <scheme val="minor"/>
    </font>
    <font>
      <i/>
      <sz val="10"/>
      <color theme="1"/>
      <name val="Arial"/>
      <family val="2"/>
    </font>
    <font>
      <b/>
      <sz val="12"/>
      <color theme="1"/>
      <name val="Calibri"/>
      <family val="2"/>
      <scheme val="minor"/>
    </font>
    <font>
      <b/>
      <i/>
      <sz val="11"/>
      <name val="Calibri"/>
      <family val="2"/>
      <scheme val="minor"/>
    </font>
    <font>
      <b/>
      <i/>
      <u/>
      <sz val="11"/>
      <name val="Calibri"/>
      <family val="2"/>
      <scheme val="minor"/>
    </font>
    <font>
      <b/>
      <sz val="12"/>
      <name val="Arial"/>
      <family val="2"/>
    </font>
    <font>
      <b/>
      <u/>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s>
  <borders count="34">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right/>
      <top/>
      <bottom style="hair">
        <color auto="1"/>
      </bottom>
      <diagonal/>
    </border>
    <border>
      <left/>
      <right style="hair">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s>
  <cellStyleXfs count="12">
    <xf numFmtId="0" fontId="0" fillId="0" borderId="0"/>
    <xf numFmtId="43" fontId="3" fillId="0" borderId="0" applyFont="0" applyFill="0" applyBorder="0" applyAlignment="0" applyProtection="0"/>
    <xf numFmtId="9" fontId="3" fillId="0" borderId="0" applyFont="0" applyFill="0" applyBorder="0" applyAlignment="0" applyProtection="0"/>
    <xf numFmtId="0" fontId="8" fillId="0" borderId="0"/>
    <xf numFmtId="0" fontId="13" fillId="0" borderId="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25" fillId="0" borderId="0" applyFill="0" applyBorder="0"/>
    <xf numFmtId="0" fontId="25" fillId="0" borderId="0"/>
    <xf numFmtId="0" fontId="31" fillId="0" borderId="0" applyNumberFormat="0" applyFill="0" applyBorder="0" applyAlignment="0" applyProtection="0">
      <alignment vertical="top"/>
      <protection locked="0"/>
    </xf>
    <xf numFmtId="164" fontId="3" fillId="0" borderId="0" applyFont="0" applyFill="0" applyBorder="0" applyAlignment="0" applyProtection="0"/>
  </cellStyleXfs>
  <cellXfs count="212">
    <xf numFmtId="0" fontId="0" fillId="0" borderId="0" xfId="0"/>
    <xf numFmtId="0" fontId="6" fillId="0" borderId="0" xfId="0" applyFont="1"/>
    <xf numFmtId="0" fontId="7" fillId="0" borderId="0" xfId="0" applyFont="1"/>
    <xf numFmtId="0" fontId="0" fillId="0" borderId="2" xfId="0" applyBorder="1" applyAlignment="1">
      <alignment vertical="center" wrapText="1"/>
    </xf>
    <xf numFmtId="165" fontId="4" fillId="2" borderId="3" xfId="1" applyNumberFormat="1" applyFont="1" applyFill="1" applyBorder="1" applyProtection="1">
      <protection locked="0"/>
    </xf>
    <xf numFmtId="0" fontId="9" fillId="0" borderId="0" xfId="3" applyFont="1" applyAlignment="1">
      <alignment horizontal="left" vertical="center"/>
    </xf>
    <xf numFmtId="0" fontId="15" fillId="0" borderId="0" xfId="3" applyFont="1"/>
    <xf numFmtId="0" fontId="15" fillId="2" borderId="0" xfId="3" applyFont="1" applyFill="1" applyProtection="1">
      <protection locked="0"/>
    </xf>
    <xf numFmtId="0" fontId="18" fillId="0" borderId="0" xfId="3" applyFont="1"/>
    <xf numFmtId="44" fontId="15" fillId="2" borderId="3" xfId="5" applyFont="1" applyFill="1" applyBorder="1" applyProtection="1">
      <protection locked="0"/>
    </xf>
    <xf numFmtId="0" fontId="15" fillId="2" borderId="8" xfId="3" applyFont="1" applyFill="1" applyBorder="1" applyProtection="1">
      <protection locked="0"/>
    </xf>
    <xf numFmtId="0" fontId="15" fillId="2" borderId="3" xfId="3" applyFont="1" applyFill="1" applyBorder="1" applyProtection="1">
      <protection locked="0"/>
    </xf>
    <xf numFmtId="167" fontId="20" fillId="2" borderId="9" xfId="7" applyNumberFormat="1" applyFont="1" applyFill="1" applyBorder="1" applyAlignment="1" applyProtection="1">
      <alignment vertical="center"/>
      <protection locked="0"/>
    </xf>
    <xf numFmtId="168" fontId="21" fillId="0" borderId="3" xfId="3" applyNumberFormat="1" applyFont="1" applyBorder="1"/>
    <xf numFmtId="0" fontId="14" fillId="0" borderId="3" xfId="4" applyFont="1" applyBorder="1"/>
    <xf numFmtId="0" fontId="12" fillId="0" borderId="3" xfId="0" applyFont="1" applyBorder="1"/>
    <xf numFmtId="168" fontId="15" fillId="0" borderId="0" xfId="5" applyNumberFormat="1" applyFont="1" applyBorder="1" applyProtection="1"/>
    <xf numFmtId="0" fontId="21" fillId="0" borderId="0" xfId="3" applyFont="1"/>
    <xf numFmtId="0" fontId="19" fillId="0" borderId="0" xfId="3" applyFont="1"/>
    <xf numFmtId="166" fontId="15" fillId="0" borderId="0" xfId="5" applyNumberFormat="1" applyFont="1" applyProtection="1"/>
    <xf numFmtId="44" fontId="15" fillId="0" borderId="0" xfId="5" applyFont="1" applyBorder="1" applyProtection="1"/>
    <xf numFmtId="1" fontId="21" fillId="0" borderId="0" xfId="3" applyNumberFormat="1" applyFont="1"/>
    <xf numFmtId="166" fontId="21" fillId="0" borderId="0" xfId="3" applyNumberFormat="1" applyFont="1"/>
    <xf numFmtId="166" fontId="21" fillId="0" borderId="0" xfId="5" applyNumberFormat="1" applyFont="1" applyBorder="1" applyProtection="1"/>
    <xf numFmtId="9" fontId="15" fillId="0" borderId="0" xfId="6" applyFont="1" applyBorder="1" applyProtection="1"/>
    <xf numFmtId="1" fontId="15" fillId="0" borderId="0" xfId="3" applyNumberFormat="1" applyFont="1"/>
    <xf numFmtId="166" fontId="15" fillId="0" borderId="0" xfId="3" applyNumberFormat="1" applyFont="1"/>
    <xf numFmtId="166" fontId="15" fillId="0" borderId="0" xfId="5" applyNumberFormat="1" applyFont="1" applyBorder="1" applyProtection="1"/>
    <xf numFmtId="0" fontId="23" fillId="0" borderId="0" xfId="0" applyFont="1"/>
    <xf numFmtId="0" fontId="23" fillId="0" borderId="1" xfId="0" applyFont="1" applyBorder="1"/>
    <xf numFmtId="0" fontId="23" fillId="0" borderId="3" xfId="0" applyFont="1" applyBorder="1" applyAlignment="1">
      <alignment horizontal="center"/>
    </xf>
    <xf numFmtId="0" fontId="23" fillId="0" borderId="4" xfId="0" applyFont="1" applyBorder="1"/>
    <xf numFmtId="0" fontId="23" fillId="0" borderId="5" xfId="0" applyFont="1" applyBorder="1"/>
    <xf numFmtId="165" fontId="23" fillId="2" borderId="3" xfId="1" applyNumberFormat="1" applyFont="1" applyFill="1" applyBorder="1" applyProtection="1">
      <protection locked="0"/>
    </xf>
    <xf numFmtId="0" fontId="23" fillId="0" borderId="7" xfId="0" applyFont="1" applyBorder="1"/>
    <xf numFmtId="0" fontId="23" fillId="0" borderId="3" xfId="0" applyFont="1" applyBorder="1"/>
    <xf numFmtId="165" fontId="23" fillId="0" borderId="0" xfId="1" applyNumberFormat="1" applyFont="1" applyFill="1" applyBorder="1" applyProtection="1"/>
    <xf numFmtId="167" fontId="23" fillId="0" borderId="3" xfId="1" applyNumberFormat="1" applyFont="1" applyFill="1" applyBorder="1" applyProtection="1"/>
    <xf numFmtId="0" fontId="5" fillId="0" borderId="0" xfId="0" applyFont="1"/>
    <xf numFmtId="0" fontId="0" fillId="0" borderId="0" xfId="0" applyAlignment="1">
      <alignment horizontal="left" vertical="top" wrapText="1"/>
    </xf>
    <xf numFmtId="0" fontId="0" fillId="0" borderId="0" xfId="0" applyAlignment="1">
      <alignment wrapText="1"/>
    </xf>
    <xf numFmtId="0" fontId="0" fillId="0" borderId="0" xfId="0" applyAlignment="1">
      <alignment vertical="top" wrapText="1"/>
    </xf>
    <xf numFmtId="0" fontId="26" fillId="0" borderId="0" xfId="8" applyFont="1" applyAlignment="1">
      <alignment vertical="center"/>
    </xf>
    <xf numFmtId="0" fontId="27" fillId="0" borderId="0" xfId="8" applyFont="1" applyFill="1" applyBorder="1" applyAlignment="1">
      <alignment vertical="center"/>
    </xf>
    <xf numFmtId="0" fontId="28" fillId="0" borderId="0" xfId="8" applyFont="1" applyBorder="1" applyAlignment="1">
      <alignment vertical="center"/>
    </xf>
    <xf numFmtId="0" fontId="29" fillId="0" borderId="0" xfId="8" applyFont="1" applyAlignment="1">
      <alignment horizontal="left" vertical="center"/>
    </xf>
    <xf numFmtId="0" fontId="23" fillId="0" borderId="1" xfId="8" applyFont="1" applyBorder="1" applyAlignment="1">
      <alignment vertical="center"/>
    </xf>
    <xf numFmtId="0" fontId="23" fillId="0" borderId="2" xfId="8" applyFont="1" applyBorder="1" applyAlignment="1">
      <alignment vertical="center"/>
    </xf>
    <xf numFmtId="15" fontId="23" fillId="0" borderId="2" xfId="8" applyNumberFormat="1" applyFont="1" applyBorder="1" applyAlignment="1">
      <alignment vertical="center"/>
    </xf>
    <xf numFmtId="0" fontId="23" fillId="0" borderId="0" xfId="8" applyFont="1" applyAlignment="1">
      <alignment vertical="center"/>
    </xf>
    <xf numFmtId="0" fontId="30" fillId="0" borderId="0" xfId="8" applyFont="1" applyBorder="1" applyAlignment="1">
      <alignment vertical="center"/>
    </xf>
    <xf numFmtId="0" fontId="30" fillId="0" borderId="0" xfId="8" applyFont="1" applyAlignment="1">
      <alignment vertical="center"/>
    </xf>
    <xf numFmtId="0" fontId="23" fillId="0" borderId="1" xfId="9" applyFont="1" applyBorder="1" applyAlignment="1">
      <alignment vertical="center"/>
    </xf>
    <xf numFmtId="0" fontId="23" fillId="0" borderId="4" xfId="8" applyFont="1" applyBorder="1" applyAlignment="1">
      <alignment vertical="center"/>
    </xf>
    <xf numFmtId="0" fontId="23" fillId="0" borderId="0" xfId="8" applyFont="1" applyBorder="1" applyAlignment="1">
      <alignment vertical="center"/>
    </xf>
    <xf numFmtId="0" fontId="23" fillId="0" borderId="0" xfId="8" applyFont="1" applyFill="1" applyAlignment="1">
      <alignment vertical="center"/>
    </xf>
    <xf numFmtId="0" fontId="30" fillId="0" borderId="4" xfId="9" applyFont="1" applyBorder="1" applyAlignment="1">
      <alignment vertical="center"/>
    </xf>
    <xf numFmtId="0" fontId="3" fillId="0" borderId="11" xfId="0" applyFont="1" applyBorder="1"/>
    <xf numFmtId="0" fontId="3" fillId="0" borderId="0" xfId="0" applyFont="1"/>
    <xf numFmtId="166" fontId="15" fillId="0" borderId="0" xfId="5" applyNumberFormat="1" applyFont="1" applyFill="1" applyProtection="1"/>
    <xf numFmtId="0" fontId="14" fillId="0" borderId="8" xfId="4" applyFont="1" applyBorder="1"/>
    <xf numFmtId="44" fontId="15" fillId="2" borderId="8" xfId="5" applyFont="1" applyFill="1" applyBorder="1" applyProtection="1">
      <protection locked="0"/>
    </xf>
    <xf numFmtId="0" fontId="14" fillId="0" borderId="6" xfId="4" applyFont="1" applyBorder="1"/>
    <xf numFmtId="167" fontId="20" fillId="2" borderId="15" xfId="7" applyNumberFormat="1" applyFont="1" applyFill="1" applyBorder="1" applyAlignment="1" applyProtection="1">
      <alignment vertical="center"/>
      <protection locked="0"/>
    </xf>
    <xf numFmtId="44" fontId="15" fillId="2" borderId="6" xfId="5" applyFont="1" applyFill="1" applyBorder="1" applyProtection="1">
      <protection locked="0"/>
    </xf>
    <xf numFmtId="0" fontId="12" fillId="0" borderId="8" xfId="0" applyFont="1" applyBorder="1"/>
    <xf numFmtId="0" fontId="10" fillId="0" borderId="17" xfId="0" applyFont="1" applyBorder="1"/>
    <xf numFmtId="0" fontId="15" fillId="0" borderId="18" xfId="3" applyFont="1" applyBorder="1"/>
    <xf numFmtId="0" fontId="11" fillId="0" borderId="19" xfId="0" applyFont="1" applyBorder="1" applyAlignment="1">
      <alignment horizontal="left" wrapText="1"/>
    </xf>
    <xf numFmtId="0" fontId="11" fillId="0" borderId="20" xfId="0" applyFont="1" applyBorder="1" applyAlignment="1">
      <alignment horizontal="left" wrapText="1"/>
    </xf>
    <xf numFmtId="0" fontId="11" fillId="0" borderId="21" xfId="0" applyFont="1" applyBorder="1" applyAlignment="1">
      <alignment horizontal="left" wrapText="1"/>
    </xf>
    <xf numFmtId="0" fontId="14" fillId="0" borderId="22" xfId="4" applyFont="1" applyBorder="1" applyAlignment="1">
      <alignment horizontal="left"/>
    </xf>
    <xf numFmtId="168" fontId="15" fillId="0" borderId="23" xfId="5" applyNumberFormat="1" applyFont="1" applyBorder="1" applyProtection="1"/>
    <xf numFmtId="0" fontId="14" fillId="0" borderId="24" xfId="4" applyFont="1" applyBorder="1" applyAlignment="1">
      <alignment horizontal="left"/>
    </xf>
    <xf numFmtId="168" fontId="15" fillId="0" borderId="25" xfId="5" applyNumberFormat="1" applyFont="1" applyBorder="1" applyProtection="1"/>
    <xf numFmtId="0" fontId="14" fillId="0" borderId="26" xfId="4" applyFont="1" applyBorder="1" applyAlignment="1">
      <alignment horizontal="left"/>
    </xf>
    <xf numFmtId="168" fontId="15" fillId="0" borderId="27" xfId="5" applyNumberFormat="1" applyFont="1" applyBorder="1" applyProtection="1"/>
    <xf numFmtId="0" fontId="12" fillId="0" borderId="22" xfId="0" applyFont="1" applyBorder="1" applyAlignment="1">
      <alignment horizontal="left"/>
    </xf>
    <xf numFmtId="0" fontId="12" fillId="0" borderId="24" xfId="0" applyFont="1" applyBorder="1" applyAlignment="1">
      <alignment horizontal="left"/>
    </xf>
    <xf numFmtId="0" fontId="12" fillId="0" borderId="19" xfId="0" applyFont="1" applyBorder="1" applyAlignment="1">
      <alignment horizontal="left"/>
    </xf>
    <xf numFmtId="0" fontId="12" fillId="0" borderId="20" xfId="0" applyFont="1" applyBorder="1"/>
    <xf numFmtId="167" fontId="20" fillId="2" borderId="28" xfId="7" applyNumberFormat="1" applyFont="1" applyFill="1" applyBorder="1" applyAlignment="1" applyProtection="1">
      <alignment vertical="center"/>
      <protection locked="0"/>
    </xf>
    <xf numFmtId="44" fontId="15" fillId="2" borderId="20" xfId="5" applyFont="1" applyFill="1" applyBorder="1" applyProtection="1">
      <protection locked="0"/>
    </xf>
    <xf numFmtId="168" fontId="15" fillId="0" borderId="21" xfId="5" applyNumberFormat="1" applyFont="1" applyBorder="1" applyProtection="1"/>
    <xf numFmtId="0" fontId="5" fillId="0" borderId="29" xfId="0" applyFont="1" applyBorder="1"/>
    <xf numFmtId="0" fontId="15" fillId="0" borderId="30" xfId="3" applyFont="1" applyBorder="1"/>
    <xf numFmtId="166" fontId="15" fillId="0" borderId="30" xfId="3" applyNumberFormat="1" applyFont="1" applyBorder="1"/>
    <xf numFmtId="166" fontId="15" fillId="0" borderId="30" xfId="5" applyNumberFormat="1" applyFont="1" applyFill="1" applyBorder="1" applyProtection="1"/>
    <xf numFmtId="9" fontId="15" fillId="0" borderId="31" xfId="6" applyFont="1" applyFill="1" applyBorder="1" applyProtection="1"/>
    <xf numFmtId="0" fontId="15" fillId="2" borderId="22" xfId="3" applyFont="1" applyFill="1" applyBorder="1" applyProtection="1">
      <protection locked="0"/>
    </xf>
    <xf numFmtId="0" fontId="15" fillId="2" borderId="32" xfId="3" applyFont="1" applyFill="1" applyBorder="1" applyProtection="1">
      <protection locked="0"/>
    </xf>
    <xf numFmtId="0" fontId="15" fillId="2" borderId="33" xfId="3" applyFont="1" applyFill="1" applyBorder="1" applyProtection="1">
      <protection locked="0"/>
    </xf>
    <xf numFmtId="0" fontId="15" fillId="2" borderId="20" xfId="3" applyFont="1" applyFill="1" applyBorder="1" applyProtection="1">
      <protection locked="0"/>
    </xf>
    <xf numFmtId="0" fontId="23" fillId="0" borderId="2" xfId="0" applyFont="1" applyBorder="1" applyAlignment="1">
      <alignment horizontal="center" wrapText="1"/>
    </xf>
    <xf numFmtId="0" fontId="31" fillId="0" borderId="1" xfId="10" applyBorder="1" applyAlignment="1" applyProtection="1">
      <alignment horizontal="left" vertical="top"/>
    </xf>
    <xf numFmtId="0" fontId="23" fillId="0" borderId="1" xfId="0" applyFont="1" applyBorder="1" applyAlignment="1">
      <alignment horizontal="center"/>
    </xf>
    <xf numFmtId="0" fontId="23" fillId="0" borderId="4" xfId="0" applyFont="1" applyBorder="1" applyAlignment="1">
      <alignment horizontal="center"/>
    </xf>
    <xf numFmtId="37" fontId="0" fillId="0" borderId="0" xfId="0" applyNumberFormat="1"/>
    <xf numFmtId="1" fontId="0" fillId="0" borderId="0" xfId="0" applyNumberFormat="1"/>
    <xf numFmtId="9" fontId="0" fillId="0" borderId="0" xfId="0" applyNumberFormat="1"/>
    <xf numFmtId="167" fontId="0" fillId="0" borderId="0" xfId="1" applyNumberFormat="1" applyFont="1"/>
    <xf numFmtId="0" fontId="33" fillId="0" borderId="0" xfId="0" applyFont="1"/>
    <xf numFmtId="0" fontId="0" fillId="0" borderId="4" xfId="0" applyBorder="1" applyAlignment="1">
      <alignment horizontal="left" vertical="top"/>
    </xf>
    <xf numFmtId="0" fontId="0" fillId="0" borderId="2" xfId="0" applyBorder="1" applyAlignment="1">
      <alignment horizontal="left" vertical="top"/>
    </xf>
    <xf numFmtId="0" fontId="0" fillId="0" borderId="0" xfId="0" applyAlignment="1">
      <alignment horizontal="left" vertical="top"/>
    </xf>
    <xf numFmtId="0" fontId="16" fillId="0" borderId="0" xfId="0" applyFont="1" applyAlignment="1">
      <alignment vertical="center"/>
    </xf>
    <xf numFmtId="9" fontId="15" fillId="0" borderId="0" xfId="6" applyFont="1" applyProtection="1"/>
    <xf numFmtId="1" fontId="15" fillId="0" borderId="8" xfId="3" applyNumberFormat="1" applyFont="1" applyBorder="1"/>
    <xf numFmtId="166" fontId="15" fillId="0" borderId="8" xfId="3" applyNumberFormat="1" applyFont="1" applyBorder="1"/>
    <xf numFmtId="166" fontId="15" fillId="0" borderId="8" xfId="5" applyNumberFormat="1" applyFont="1" applyBorder="1" applyProtection="1"/>
    <xf numFmtId="9" fontId="15" fillId="0" borderId="8" xfId="6" applyFont="1" applyBorder="1" applyProtection="1"/>
    <xf numFmtId="1" fontId="15" fillId="0" borderId="3" xfId="3" applyNumberFormat="1" applyFont="1" applyBorder="1"/>
    <xf numFmtId="166" fontId="15" fillId="0" borderId="3" xfId="3" applyNumberFormat="1" applyFont="1" applyBorder="1"/>
    <xf numFmtId="166" fontId="15" fillId="0" borderId="3" xfId="5" applyNumberFormat="1" applyFont="1" applyBorder="1" applyProtection="1"/>
    <xf numFmtId="9" fontId="15" fillId="0" borderId="3" xfId="6" applyFont="1" applyBorder="1" applyProtection="1"/>
    <xf numFmtId="1" fontId="15" fillId="0" borderId="20" xfId="3" applyNumberFormat="1" applyFont="1" applyBorder="1"/>
    <xf numFmtId="166" fontId="15" fillId="0" borderId="20" xfId="3" applyNumberFormat="1" applyFont="1" applyBorder="1"/>
    <xf numFmtId="166" fontId="15" fillId="0" borderId="20" xfId="5" applyNumberFormat="1" applyFont="1" applyBorder="1" applyProtection="1"/>
    <xf numFmtId="9" fontId="15" fillId="0" borderId="20" xfId="6" applyFont="1" applyBorder="1" applyProtection="1"/>
    <xf numFmtId="0" fontId="21" fillId="0" borderId="1" xfId="3" applyFont="1" applyBorder="1"/>
    <xf numFmtId="0" fontId="21" fillId="0" borderId="4" xfId="3" applyFont="1" applyBorder="1"/>
    <xf numFmtId="1" fontId="21" fillId="0" borderId="4" xfId="3" applyNumberFormat="1" applyFont="1" applyBorder="1"/>
    <xf numFmtId="166" fontId="21" fillId="0" borderId="4" xfId="3" applyNumberFormat="1" applyFont="1" applyBorder="1"/>
    <xf numFmtId="166" fontId="21" fillId="0" borderId="4" xfId="5" applyNumberFormat="1" applyFont="1" applyBorder="1" applyProtection="1"/>
    <xf numFmtId="9" fontId="21" fillId="0" borderId="4" xfId="6" applyFont="1" applyBorder="1" applyProtection="1"/>
    <xf numFmtId="0" fontId="24" fillId="0" borderId="0" xfId="0" applyFont="1" applyAlignment="1">
      <alignment horizontal="left" vertical="top" wrapText="1"/>
    </xf>
    <xf numFmtId="164" fontId="15" fillId="3" borderId="23" xfId="11" applyFont="1" applyFill="1" applyBorder="1" applyProtection="1">
      <protection locked="0"/>
    </xf>
    <xf numFmtId="164" fontId="15" fillId="3" borderId="25" xfId="11" applyFont="1" applyFill="1" applyBorder="1" applyProtection="1">
      <protection locked="0"/>
    </xf>
    <xf numFmtId="164" fontId="15" fillId="3" borderId="21" xfId="11" applyFont="1" applyFill="1" applyBorder="1" applyProtection="1">
      <protection locked="0"/>
    </xf>
    <xf numFmtId="167" fontId="0" fillId="2" borderId="3" xfId="1" applyNumberFormat="1" applyFont="1" applyFill="1" applyBorder="1" applyProtection="1">
      <protection locked="0"/>
    </xf>
    <xf numFmtId="0" fontId="36" fillId="0" borderId="0" xfId="0" applyFont="1"/>
    <xf numFmtId="0" fontId="37" fillId="0" borderId="0" xfId="0" applyFont="1"/>
    <xf numFmtId="0" fontId="5" fillId="4" borderId="0" xfId="0" applyFont="1" applyFill="1"/>
    <xf numFmtId="0" fontId="0" fillId="4" borderId="0" xfId="0" applyFill="1"/>
    <xf numFmtId="9" fontId="0" fillId="4" borderId="0" xfId="2" applyFont="1" applyFill="1" applyBorder="1" applyAlignment="1" applyProtection="1">
      <alignment horizontal="left" vertical="top" wrapText="1"/>
    </xf>
    <xf numFmtId="0" fontId="0" fillId="4" borderId="0" xfId="0" applyFill="1" applyAlignment="1">
      <alignment horizontal="left" vertical="top" wrapText="1"/>
    </xf>
    <xf numFmtId="166" fontId="15" fillId="0" borderId="0" xfId="11" applyNumberFormat="1" applyFont="1" applyProtection="1"/>
    <xf numFmtId="166" fontId="15" fillId="0" borderId="0" xfId="11" applyNumberFormat="1" applyFont="1" applyFill="1" applyProtection="1"/>
    <xf numFmtId="166" fontId="15" fillId="0" borderId="0" xfId="11" applyNumberFormat="1" applyFont="1" applyFill="1" applyAlignment="1" applyProtection="1">
      <alignment wrapText="1"/>
    </xf>
    <xf numFmtId="166" fontId="15" fillId="0" borderId="0" xfId="11" applyNumberFormat="1" applyFont="1" applyFill="1" applyBorder="1" applyProtection="1"/>
    <xf numFmtId="164" fontId="21" fillId="0" borderId="0" xfId="3" applyNumberFormat="1" applyFont="1"/>
    <xf numFmtId="164" fontId="21" fillId="0" borderId="2" xfId="3" applyNumberFormat="1" applyFont="1" applyBorder="1"/>
    <xf numFmtId="0" fontId="40" fillId="0" borderId="0" xfId="0" applyFont="1"/>
    <xf numFmtId="0" fontId="41" fillId="5" borderId="0" xfId="0" applyFont="1" applyFill="1"/>
    <xf numFmtId="0" fontId="0" fillId="5" borderId="0" xfId="0" applyFill="1"/>
    <xf numFmtId="0" fontId="4" fillId="0" borderId="0" xfId="0" applyFont="1"/>
    <xf numFmtId="0" fontId="6" fillId="0" borderId="1" xfId="0" applyFont="1" applyBorder="1"/>
    <xf numFmtId="165" fontId="23" fillId="0" borderId="4" xfId="1" applyNumberFormat="1" applyFont="1" applyFill="1" applyBorder="1" applyProtection="1"/>
    <xf numFmtId="165" fontId="23" fillId="0" borderId="2" xfId="1" applyNumberFormat="1" applyFont="1" applyFill="1" applyBorder="1" applyProtection="1"/>
    <xf numFmtId="167" fontId="23" fillId="2" borderId="3" xfId="1" applyNumberFormat="1" applyFont="1" applyFill="1" applyBorder="1" applyProtection="1">
      <protection locked="0"/>
    </xf>
    <xf numFmtId="167" fontId="23" fillId="2" borderId="2" xfId="1" applyNumberFormat="1" applyFont="1" applyFill="1" applyBorder="1" applyProtection="1">
      <protection locked="0"/>
    </xf>
    <xf numFmtId="167" fontId="23" fillId="0" borderId="4" xfId="1" applyNumberFormat="1" applyFont="1" applyFill="1" applyBorder="1" applyProtection="1"/>
    <xf numFmtId="167" fontId="23" fillId="0" borderId="2" xfId="1" applyNumberFormat="1" applyFont="1" applyFill="1" applyBorder="1" applyProtection="1"/>
    <xf numFmtId="9" fontId="23" fillId="2" borderId="3" xfId="2" applyFont="1" applyFill="1" applyBorder="1" applyProtection="1">
      <protection locked="0"/>
    </xf>
    <xf numFmtId="9" fontId="0" fillId="0" borderId="0" xfId="2" applyFont="1" applyFill="1" applyBorder="1" applyAlignment="1" applyProtection="1">
      <alignment horizontal="left" vertical="top" wrapText="1"/>
      <protection locked="0"/>
    </xf>
    <xf numFmtId="2" fontId="23" fillId="2" borderId="3" xfId="1" applyNumberFormat="1" applyFont="1" applyFill="1" applyBorder="1" applyAlignment="1" applyProtection="1">
      <alignment horizontal="center" vertical="center"/>
      <protection locked="0"/>
    </xf>
    <xf numFmtId="0" fontId="5" fillId="0" borderId="0" xfId="0" applyFont="1" applyAlignment="1">
      <alignment horizontal="left" vertical="top"/>
    </xf>
    <xf numFmtId="0" fontId="0" fillId="0" borderId="0" xfId="0" applyAlignment="1">
      <alignment horizontal="left" wrapText="1"/>
    </xf>
    <xf numFmtId="0" fontId="3" fillId="0" borderId="1" xfId="0" applyFont="1" applyBorder="1" applyAlignment="1">
      <alignment horizontal="left"/>
    </xf>
    <xf numFmtId="0" fontId="3" fillId="0" borderId="2" xfId="0" applyFont="1" applyBorder="1" applyAlignment="1">
      <alignment horizontal="left"/>
    </xf>
    <xf numFmtId="37" fontId="23" fillId="2" borderId="7" xfId="8" applyNumberFormat="1" applyFont="1" applyFill="1" applyBorder="1" applyAlignment="1" applyProtection="1">
      <alignment horizontal="left" vertical="center"/>
      <protection locked="0"/>
    </xf>
    <xf numFmtId="37" fontId="23" fillId="2" borderId="14" xfId="8" applyNumberFormat="1" applyFont="1" applyFill="1" applyBorder="1" applyAlignment="1" applyProtection="1">
      <alignment horizontal="left" vertical="center"/>
      <protection locked="0"/>
    </xf>
    <xf numFmtId="37" fontId="23" fillId="2" borderId="9" xfId="8" applyNumberFormat="1" applyFont="1" applyFill="1" applyBorder="1" applyAlignment="1" applyProtection="1">
      <alignment horizontal="left" vertical="center"/>
      <protection locked="0"/>
    </xf>
    <xf numFmtId="169" fontId="23" fillId="2" borderId="1" xfId="8" applyNumberFormat="1" applyFont="1" applyFill="1" applyBorder="1" applyAlignment="1" applyProtection="1">
      <alignment horizontal="center" vertical="center"/>
      <protection locked="0"/>
    </xf>
    <xf numFmtId="169" fontId="23" fillId="2" borderId="2" xfId="8" applyNumberFormat="1" applyFont="1" applyFill="1" applyBorder="1" applyAlignment="1" applyProtection="1">
      <alignment horizontal="center" vertical="center"/>
      <protection locked="0"/>
    </xf>
    <xf numFmtId="0" fontId="23" fillId="0" borderId="1" xfId="8" applyFont="1" applyFill="1" applyBorder="1" applyAlignment="1">
      <alignment horizontal="left" vertical="center"/>
    </xf>
    <xf numFmtId="0" fontId="23" fillId="0" borderId="4" xfId="8" applyFont="1" applyFill="1" applyBorder="1" applyAlignment="1">
      <alignment horizontal="left" vertical="center"/>
    </xf>
    <xf numFmtId="0" fontId="23" fillId="0" borderId="2" xfId="8" applyFont="1" applyFill="1" applyBorder="1" applyAlignment="1">
      <alignment horizontal="left" vertical="center"/>
    </xf>
    <xf numFmtId="37" fontId="23" fillId="2" borderId="1" xfId="8" applyNumberFormat="1" applyFont="1" applyFill="1" applyBorder="1" applyAlignment="1" applyProtection="1">
      <alignment horizontal="left" vertical="center"/>
      <protection locked="0"/>
    </xf>
    <xf numFmtId="37" fontId="23" fillId="2" borderId="4" xfId="8" applyNumberFormat="1" applyFont="1" applyFill="1" applyBorder="1" applyAlignment="1" applyProtection="1">
      <alignment horizontal="left" vertical="center"/>
      <protection locked="0"/>
    </xf>
    <xf numFmtId="37" fontId="23" fillId="2" borderId="2" xfId="8" applyNumberFormat="1" applyFont="1" applyFill="1" applyBorder="1" applyAlignment="1" applyProtection="1">
      <alignment horizontal="left" vertical="center"/>
      <protection locked="0"/>
    </xf>
    <xf numFmtId="0" fontId="23" fillId="0" borderId="1" xfId="9" applyFont="1" applyBorder="1" applyAlignment="1">
      <alignment horizontal="left" vertical="center"/>
    </xf>
    <xf numFmtId="0" fontId="23" fillId="0" borderId="2" xfId="9" applyFont="1" applyBorder="1" applyAlignment="1">
      <alignment horizontal="left" vertical="center"/>
    </xf>
    <xf numFmtId="49" fontId="23" fillId="2" borderId="1" xfId="8" applyNumberFormat="1" applyFont="1" applyFill="1" applyBorder="1" applyAlignment="1" applyProtection="1">
      <alignment horizontal="left" vertical="center"/>
      <protection locked="0"/>
    </xf>
    <xf numFmtId="49" fontId="23" fillId="2" borderId="4" xfId="8" applyNumberFormat="1" applyFont="1" applyFill="1" applyBorder="1" applyAlignment="1" applyProtection="1">
      <alignment horizontal="left" vertical="center"/>
      <protection locked="0"/>
    </xf>
    <xf numFmtId="49" fontId="23" fillId="2" borderId="2" xfId="8" applyNumberFormat="1" applyFont="1" applyFill="1" applyBorder="1" applyAlignment="1" applyProtection="1">
      <alignment horizontal="left" vertical="center"/>
      <protection locked="0"/>
    </xf>
    <xf numFmtId="0" fontId="32" fillId="2" borderId="1" xfId="10" applyNumberFormat="1" applyFont="1" applyFill="1" applyBorder="1" applyAlignment="1" applyProtection="1">
      <alignment horizontal="left" vertical="center"/>
      <protection locked="0"/>
    </xf>
    <xf numFmtId="0" fontId="32" fillId="2" borderId="4" xfId="10" applyNumberFormat="1" applyFont="1" applyFill="1" applyBorder="1" applyAlignment="1" applyProtection="1">
      <alignment horizontal="left" vertical="center"/>
      <protection locked="0"/>
    </xf>
    <xf numFmtId="0" fontId="32" fillId="2" borderId="2" xfId="10" applyNumberFormat="1" applyFont="1" applyFill="1" applyBorder="1" applyAlignment="1" applyProtection="1">
      <alignment horizontal="left" vertical="center"/>
      <protection locked="0"/>
    </xf>
    <xf numFmtId="0" fontId="0" fillId="0" borderId="0" xfId="0" applyAlignment="1">
      <alignment horizontal="left" vertical="top" wrapText="1"/>
    </xf>
    <xf numFmtId="0" fontId="0" fillId="0" borderId="0" xfId="0" applyAlignment="1">
      <alignment horizontal="left" vertical="top"/>
    </xf>
    <xf numFmtId="0" fontId="43" fillId="5" borderId="0" xfId="0" applyFont="1" applyFill="1" applyAlignment="1">
      <alignment horizontal="left" vertical="top"/>
    </xf>
    <xf numFmtId="0" fontId="5" fillId="0" borderId="0" xfId="0" applyFont="1" applyAlignment="1">
      <alignment horizontal="left" vertical="top"/>
    </xf>
    <xf numFmtId="0" fontId="0" fillId="0" borderId="0" xfId="0" applyAlignment="1">
      <alignment horizontal="left" wrapText="1"/>
    </xf>
    <xf numFmtId="0" fontId="0" fillId="0" borderId="0" xfId="0" applyAlignment="1">
      <alignment horizontal="left" vertical="center" wrapText="1"/>
    </xf>
    <xf numFmtId="0" fontId="10" fillId="0" borderId="16" xfId="0" applyFont="1" applyBorder="1" applyAlignment="1">
      <alignment horizontal="center" wrapText="1"/>
    </xf>
    <xf numFmtId="0" fontId="10" fillId="0" borderId="17" xfId="0" applyFont="1" applyBorder="1" applyAlignment="1">
      <alignment horizontal="center" wrapText="1"/>
    </xf>
    <xf numFmtId="0" fontId="22" fillId="0" borderId="1" xfId="3" applyFont="1" applyBorder="1" applyAlignment="1">
      <alignment horizontal="left" vertical="center"/>
    </xf>
    <xf numFmtId="0" fontId="22" fillId="0" borderId="4" xfId="3" applyFont="1" applyBorder="1" applyAlignment="1">
      <alignment horizontal="left" vertical="center"/>
    </xf>
    <xf numFmtId="0" fontId="22" fillId="0" borderId="2" xfId="3" applyFont="1" applyBorder="1" applyAlignment="1">
      <alignment horizontal="left" vertical="center"/>
    </xf>
    <xf numFmtId="0" fontId="23" fillId="0" borderId="6" xfId="0" applyFont="1" applyBorder="1" applyAlignment="1">
      <alignment horizontal="left" vertical="top" wrapText="1"/>
    </xf>
    <xf numFmtId="0" fontId="23" fillId="0" borderId="10" xfId="0" applyFont="1" applyBorder="1" applyAlignment="1">
      <alignment horizontal="left" vertical="top" wrapText="1"/>
    </xf>
    <xf numFmtId="0" fontId="23" fillId="0" borderId="8" xfId="0" applyFont="1" applyBorder="1" applyAlignment="1">
      <alignment horizontal="left" vertical="top" wrapText="1"/>
    </xf>
    <xf numFmtId="0" fontId="23" fillId="0" borderId="1" xfId="0" applyFont="1" applyBorder="1" applyAlignment="1">
      <alignment horizontal="center"/>
    </xf>
    <xf numFmtId="0" fontId="23" fillId="0" borderId="4" xfId="0" applyFont="1" applyBorder="1" applyAlignment="1">
      <alignment horizontal="center"/>
    </xf>
    <xf numFmtId="0" fontId="0" fillId="0" borderId="1" xfId="0" applyBorder="1" applyAlignment="1">
      <alignment horizontal="left"/>
    </xf>
    <xf numFmtId="0" fontId="0" fillId="0" borderId="2" xfId="0" applyBorder="1" applyAlignment="1">
      <alignment horizontal="left"/>
    </xf>
    <xf numFmtId="9" fontId="0" fillId="2" borderId="12" xfId="2" applyFont="1" applyFill="1" applyBorder="1" applyAlignment="1" applyProtection="1">
      <alignment horizontal="left" vertical="top" wrapText="1"/>
      <protection locked="0"/>
    </xf>
    <xf numFmtId="9" fontId="0" fillId="2" borderId="11" xfId="2" applyFont="1" applyFill="1" applyBorder="1" applyAlignment="1" applyProtection="1">
      <alignment horizontal="left" vertical="top" wrapText="1"/>
      <protection locked="0"/>
    </xf>
    <xf numFmtId="9" fontId="0" fillId="2" borderId="13" xfId="2" applyFont="1" applyFill="1" applyBorder="1" applyAlignment="1" applyProtection="1">
      <alignment horizontal="left" vertical="top" wrapText="1"/>
      <protection locked="0"/>
    </xf>
    <xf numFmtId="9" fontId="0" fillId="2" borderId="7" xfId="2" applyFont="1" applyFill="1" applyBorder="1" applyAlignment="1" applyProtection="1">
      <alignment horizontal="left" vertical="top" wrapText="1"/>
      <protection locked="0"/>
    </xf>
    <xf numFmtId="9" fontId="0" fillId="2" borderId="14" xfId="2" applyFont="1" applyFill="1" applyBorder="1" applyAlignment="1" applyProtection="1">
      <alignment horizontal="left" vertical="top" wrapText="1"/>
      <protection locked="0"/>
    </xf>
    <xf numFmtId="9" fontId="0" fillId="2" borderId="9" xfId="2" applyFont="1" applyFill="1" applyBorder="1" applyAlignment="1" applyProtection="1">
      <alignment horizontal="left" vertical="top" wrapText="1"/>
      <protection locked="0"/>
    </xf>
    <xf numFmtId="0" fontId="0" fillId="0" borderId="1" xfId="0" applyBorder="1" applyAlignment="1">
      <alignment horizontal="left" vertical="top" wrapText="1"/>
    </xf>
    <xf numFmtId="0" fontId="0" fillId="0" borderId="2" xfId="0" applyBorder="1" applyAlignment="1">
      <alignment horizontal="left" vertical="top" wrapText="1"/>
    </xf>
    <xf numFmtId="0" fontId="24" fillId="0" borderId="0" xfId="0" applyFont="1" applyAlignment="1">
      <alignment horizontal="left" vertical="top" wrapText="1"/>
    </xf>
    <xf numFmtId="0" fontId="0" fillId="0" borderId="4" xfId="0" applyBorder="1" applyAlignment="1">
      <alignment horizontal="left" vertical="top" wrapText="1"/>
    </xf>
    <xf numFmtId="0" fontId="0" fillId="4" borderId="1" xfId="0" applyFill="1" applyBorder="1" applyAlignment="1">
      <alignment horizontal="left" vertical="top" wrapText="1"/>
    </xf>
    <xf numFmtId="0" fontId="0" fillId="4" borderId="2" xfId="0" applyFill="1" applyBorder="1" applyAlignment="1">
      <alignment horizontal="left" vertical="top" wrapText="1"/>
    </xf>
    <xf numFmtId="0" fontId="24" fillId="4" borderId="5" xfId="0" applyFont="1" applyFill="1" applyBorder="1" applyAlignment="1">
      <alignment horizontal="left" vertical="top" wrapText="1"/>
    </xf>
    <xf numFmtId="0" fontId="24" fillId="4" borderId="0" xfId="0" applyFont="1" applyFill="1" applyAlignment="1">
      <alignment horizontal="left" vertical="top" wrapText="1"/>
    </xf>
    <xf numFmtId="0" fontId="2" fillId="0" borderId="0" xfId="0" applyFont="1" applyAlignment="1">
      <alignment horizontal="left" vertical="top" wrapText="1"/>
    </xf>
  </cellXfs>
  <cellStyles count="12">
    <cellStyle name="Hyperlink" xfId="10" builtinId="8"/>
    <cellStyle name="Komma" xfId="1" builtinId="3"/>
    <cellStyle name="Komma 2" xfId="7" xr:uid="{00000000-0005-0000-0000-000002000000}"/>
    <cellStyle name="Procent" xfId="2" builtinId="5"/>
    <cellStyle name="Procent 2" xfId="6" xr:uid="{00000000-0005-0000-0000-000004000000}"/>
    <cellStyle name="Standaard" xfId="0" builtinId="0"/>
    <cellStyle name="Standaard 2" xfId="3" xr:uid="{00000000-0005-0000-0000-000006000000}"/>
    <cellStyle name="Standaard_10Nnacalculatieformulier GGZ 2006 versie 060724" xfId="8" xr:uid="{00000000-0005-0000-0000-000007000000}"/>
    <cellStyle name="Standaard_Concept nac 2004 ent II" xfId="9" xr:uid="{00000000-0005-0000-0000-000008000000}"/>
    <cellStyle name="Standaard_Expertproducten" xfId="4" xr:uid="{00000000-0005-0000-0000-000009000000}"/>
    <cellStyle name="Valuta" xfId="11" builtinId="4"/>
    <cellStyle name="Valuta 2" xfId="5" xr:uid="{00000000-0005-0000-0000-00000B000000}"/>
  </cellStyles>
  <dxfs count="8">
    <dxf>
      <fill>
        <patternFill>
          <bgColor rgb="FFFF9797"/>
        </patternFill>
      </fill>
    </dxf>
    <dxf>
      <fill>
        <patternFill>
          <bgColor rgb="FFFF9797"/>
        </patternFill>
      </fill>
    </dxf>
    <dxf>
      <fill>
        <patternFill>
          <bgColor rgb="FFFF9797"/>
        </patternFill>
      </fill>
    </dxf>
    <dxf>
      <fill>
        <patternFill>
          <bgColor rgb="FFFF9797"/>
        </patternFill>
      </fill>
    </dxf>
    <dxf>
      <fill>
        <patternFill>
          <bgColor rgb="FFFF9797"/>
        </patternFill>
      </fill>
    </dxf>
    <dxf>
      <fill>
        <patternFill>
          <bgColor rgb="FFFF9797"/>
        </patternFill>
      </fill>
    </dxf>
    <dxf>
      <fill>
        <patternFill>
          <bgColor rgb="FFFF9797"/>
        </patternFill>
      </fill>
    </dxf>
    <dxf>
      <fill>
        <patternFill>
          <bgColor rgb="FFFF979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306918</xdr:colOff>
      <xdr:row>32</xdr:row>
      <xdr:rowOff>179917</xdr:rowOff>
    </xdr:from>
    <xdr:to>
      <xdr:col>0</xdr:col>
      <xdr:colOff>414918</xdr:colOff>
      <xdr:row>32</xdr:row>
      <xdr:rowOff>287917</xdr:rowOff>
    </xdr:to>
    <xdr:sp macro="" textlink="">
      <xdr:nvSpPr>
        <xdr:cNvPr id="2" name="Ovaal 1">
          <a:extLst>
            <a:ext uri="{FF2B5EF4-FFF2-40B4-BE49-F238E27FC236}">
              <a16:creationId xmlns:a16="http://schemas.microsoft.com/office/drawing/2014/main" id="{5A74EFAA-5679-0AB1-3F1F-CDB0B21ADE41}"/>
            </a:ext>
          </a:extLst>
        </xdr:cNvPr>
        <xdr:cNvSpPr/>
      </xdr:nvSpPr>
      <xdr:spPr>
        <a:xfrm>
          <a:off x="306918" y="6350000"/>
          <a:ext cx="108000" cy="108000"/>
        </a:xfrm>
        <a:prstGeom prst="ellipse">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0</xdr:col>
      <xdr:colOff>306917</xdr:colOff>
      <xdr:row>33</xdr:row>
      <xdr:rowOff>243417</xdr:rowOff>
    </xdr:from>
    <xdr:to>
      <xdr:col>0</xdr:col>
      <xdr:colOff>414917</xdr:colOff>
      <xdr:row>33</xdr:row>
      <xdr:rowOff>351417</xdr:rowOff>
    </xdr:to>
    <xdr:sp macro="" textlink="">
      <xdr:nvSpPr>
        <xdr:cNvPr id="3" name="Ovaal 2">
          <a:extLst>
            <a:ext uri="{FF2B5EF4-FFF2-40B4-BE49-F238E27FC236}">
              <a16:creationId xmlns:a16="http://schemas.microsoft.com/office/drawing/2014/main" id="{FFBD9BE2-6CC9-4DDA-82EB-8EE7BB5EFEB9}"/>
            </a:ext>
          </a:extLst>
        </xdr:cNvPr>
        <xdr:cNvSpPr/>
      </xdr:nvSpPr>
      <xdr:spPr>
        <a:xfrm>
          <a:off x="306917" y="6995584"/>
          <a:ext cx="108000" cy="108000"/>
        </a:xfrm>
        <a:prstGeom prst="ellipse">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onitorgrz@cz.n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U49"/>
  <sheetViews>
    <sheetView showGridLines="0" tabSelected="1" topLeftCell="A25" zoomScale="90" zoomScaleNormal="90" zoomScaleSheetLayoutView="100" workbookViewId="0">
      <selection activeCell="A49" sqref="A49:U49"/>
    </sheetView>
  </sheetViews>
  <sheetFormatPr defaultRowHeight="15"/>
  <cols>
    <col min="3" max="3" width="10" customWidth="1"/>
    <col min="14" max="14" width="33.85546875" customWidth="1"/>
    <col min="15" max="15" width="56.7109375" customWidth="1"/>
    <col min="259" max="259" width="9.7109375" bestFit="1" customWidth="1"/>
    <col min="271" max="271" width="11.28515625" customWidth="1"/>
    <col min="515" max="515" width="9.7109375" bestFit="1" customWidth="1"/>
    <col min="527" max="527" width="11.28515625" customWidth="1"/>
    <col min="771" max="771" width="9.7109375" bestFit="1" customWidth="1"/>
    <col min="783" max="783" width="11.28515625" customWidth="1"/>
    <col min="1027" max="1027" width="9.7109375" bestFit="1" customWidth="1"/>
    <col min="1039" max="1039" width="11.28515625" customWidth="1"/>
    <col min="1283" max="1283" width="9.7109375" bestFit="1" customWidth="1"/>
    <col min="1295" max="1295" width="11.28515625" customWidth="1"/>
    <col min="1539" max="1539" width="9.7109375" bestFit="1" customWidth="1"/>
    <col min="1551" max="1551" width="11.28515625" customWidth="1"/>
    <col min="1795" max="1795" width="9.7109375" bestFit="1" customWidth="1"/>
    <col min="1807" max="1807" width="11.28515625" customWidth="1"/>
    <col min="2051" max="2051" width="9.7109375" bestFit="1" customWidth="1"/>
    <col min="2063" max="2063" width="11.28515625" customWidth="1"/>
    <col min="2307" max="2307" width="9.7109375" bestFit="1" customWidth="1"/>
    <col min="2319" max="2319" width="11.28515625" customWidth="1"/>
    <col min="2563" max="2563" width="9.7109375" bestFit="1" customWidth="1"/>
    <col min="2575" max="2575" width="11.28515625" customWidth="1"/>
    <col min="2819" max="2819" width="9.7109375" bestFit="1" customWidth="1"/>
    <col min="2831" max="2831" width="11.28515625" customWidth="1"/>
    <col min="3075" max="3075" width="9.7109375" bestFit="1" customWidth="1"/>
    <col min="3087" max="3087" width="11.28515625" customWidth="1"/>
    <col min="3331" max="3331" width="9.7109375" bestFit="1" customWidth="1"/>
    <col min="3343" max="3343" width="11.28515625" customWidth="1"/>
    <col min="3587" max="3587" width="9.7109375" bestFit="1" customWidth="1"/>
    <col min="3599" max="3599" width="11.28515625" customWidth="1"/>
    <col min="3843" max="3843" width="9.7109375" bestFit="1" customWidth="1"/>
    <col min="3855" max="3855" width="11.28515625" customWidth="1"/>
    <col min="4099" max="4099" width="9.7109375" bestFit="1" customWidth="1"/>
    <col min="4111" max="4111" width="11.28515625" customWidth="1"/>
    <col min="4355" max="4355" width="9.7109375" bestFit="1" customWidth="1"/>
    <col min="4367" max="4367" width="11.28515625" customWidth="1"/>
    <col min="4611" max="4611" width="9.7109375" bestFit="1" customWidth="1"/>
    <col min="4623" max="4623" width="11.28515625" customWidth="1"/>
    <col min="4867" max="4867" width="9.7109375" bestFit="1" customWidth="1"/>
    <col min="4879" max="4879" width="11.28515625" customWidth="1"/>
    <col min="5123" max="5123" width="9.7109375" bestFit="1" customWidth="1"/>
    <col min="5135" max="5135" width="11.28515625" customWidth="1"/>
    <col min="5379" max="5379" width="9.7109375" bestFit="1" customWidth="1"/>
    <col min="5391" max="5391" width="11.28515625" customWidth="1"/>
    <col min="5635" max="5635" width="9.7109375" bestFit="1" customWidth="1"/>
    <col min="5647" max="5647" width="11.28515625" customWidth="1"/>
    <col min="5891" max="5891" width="9.7109375" bestFit="1" customWidth="1"/>
    <col min="5903" max="5903" width="11.28515625" customWidth="1"/>
    <col min="6147" max="6147" width="9.7109375" bestFit="1" customWidth="1"/>
    <col min="6159" max="6159" width="11.28515625" customWidth="1"/>
    <col min="6403" max="6403" width="9.7109375" bestFit="1" customWidth="1"/>
    <col min="6415" max="6415" width="11.28515625" customWidth="1"/>
    <col min="6659" max="6659" width="9.7109375" bestFit="1" customWidth="1"/>
    <col min="6671" max="6671" width="11.28515625" customWidth="1"/>
    <col min="6915" max="6915" width="9.7109375" bestFit="1" customWidth="1"/>
    <col min="6927" max="6927" width="11.28515625" customWidth="1"/>
    <col min="7171" max="7171" width="9.7109375" bestFit="1" customWidth="1"/>
    <col min="7183" max="7183" width="11.28515625" customWidth="1"/>
    <col min="7427" max="7427" width="9.7109375" bestFit="1" customWidth="1"/>
    <col min="7439" max="7439" width="11.28515625" customWidth="1"/>
    <col min="7683" max="7683" width="9.7109375" bestFit="1" customWidth="1"/>
    <col min="7695" max="7695" width="11.28515625" customWidth="1"/>
    <col min="7939" max="7939" width="9.7109375" bestFit="1" customWidth="1"/>
    <col min="7951" max="7951" width="11.28515625" customWidth="1"/>
    <col min="8195" max="8195" width="9.7109375" bestFit="1" customWidth="1"/>
    <col min="8207" max="8207" width="11.28515625" customWidth="1"/>
    <col min="8451" max="8451" width="9.7109375" bestFit="1" customWidth="1"/>
    <col min="8463" max="8463" width="11.28515625" customWidth="1"/>
    <col min="8707" max="8707" width="9.7109375" bestFit="1" customWidth="1"/>
    <col min="8719" max="8719" width="11.28515625" customWidth="1"/>
    <col min="8963" max="8963" width="9.7109375" bestFit="1" customWidth="1"/>
    <col min="8975" max="8975" width="11.28515625" customWidth="1"/>
    <col min="9219" max="9219" width="9.7109375" bestFit="1" customWidth="1"/>
    <col min="9231" max="9231" width="11.28515625" customWidth="1"/>
    <col min="9475" max="9475" width="9.7109375" bestFit="1" customWidth="1"/>
    <col min="9487" max="9487" width="11.28515625" customWidth="1"/>
    <col min="9731" max="9731" width="9.7109375" bestFit="1" customWidth="1"/>
    <col min="9743" max="9743" width="11.28515625" customWidth="1"/>
    <col min="9987" max="9987" width="9.7109375" bestFit="1" customWidth="1"/>
    <col min="9999" max="9999" width="11.28515625" customWidth="1"/>
    <col min="10243" max="10243" width="9.7109375" bestFit="1" customWidth="1"/>
    <col min="10255" max="10255" width="11.28515625" customWidth="1"/>
    <col min="10499" max="10499" width="9.7109375" bestFit="1" customWidth="1"/>
    <col min="10511" max="10511" width="11.28515625" customWidth="1"/>
    <col min="10755" max="10755" width="9.7109375" bestFit="1" customWidth="1"/>
    <col min="10767" max="10767" width="11.28515625" customWidth="1"/>
    <col min="11011" max="11011" width="9.7109375" bestFit="1" customWidth="1"/>
    <col min="11023" max="11023" width="11.28515625" customWidth="1"/>
    <col min="11267" max="11267" width="9.7109375" bestFit="1" customWidth="1"/>
    <col min="11279" max="11279" width="11.28515625" customWidth="1"/>
    <col min="11523" max="11523" width="9.7109375" bestFit="1" customWidth="1"/>
    <col min="11535" max="11535" width="11.28515625" customWidth="1"/>
    <col min="11779" max="11779" width="9.7109375" bestFit="1" customWidth="1"/>
    <col min="11791" max="11791" width="11.28515625" customWidth="1"/>
    <col min="12035" max="12035" width="9.7109375" bestFit="1" customWidth="1"/>
    <col min="12047" max="12047" width="11.28515625" customWidth="1"/>
    <col min="12291" max="12291" width="9.7109375" bestFit="1" customWidth="1"/>
    <col min="12303" max="12303" width="11.28515625" customWidth="1"/>
    <col min="12547" max="12547" width="9.7109375" bestFit="1" customWidth="1"/>
    <col min="12559" max="12559" width="11.28515625" customWidth="1"/>
    <col min="12803" max="12803" width="9.7109375" bestFit="1" customWidth="1"/>
    <col min="12815" max="12815" width="11.28515625" customWidth="1"/>
    <col min="13059" max="13059" width="9.7109375" bestFit="1" customWidth="1"/>
    <col min="13071" max="13071" width="11.28515625" customWidth="1"/>
    <col min="13315" max="13315" width="9.7109375" bestFit="1" customWidth="1"/>
    <col min="13327" max="13327" width="11.28515625" customWidth="1"/>
    <col min="13571" max="13571" width="9.7109375" bestFit="1" customWidth="1"/>
    <col min="13583" max="13583" width="11.28515625" customWidth="1"/>
    <col min="13827" max="13827" width="9.7109375" bestFit="1" customWidth="1"/>
    <col min="13839" max="13839" width="11.28515625" customWidth="1"/>
    <col min="14083" max="14083" width="9.7109375" bestFit="1" customWidth="1"/>
    <col min="14095" max="14095" width="11.28515625" customWidth="1"/>
    <col min="14339" max="14339" width="9.7109375" bestFit="1" customWidth="1"/>
    <col min="14351" max="14351" width="11.28515625" customWidth="1"/>
    <col min="14595" max="14595" width="9.7109375" bestFit="1" customWidth="1"/>
    <col min="14607" max="14607" width="11.28515625" customWidth="1"/>
    <col min="14851" max="14851" width="9.7109375" bestFit="1" customWidth="1"/>
    <col min="14863" max="14863" width="11.28515625" customWidth="1"/>
    <col min="15107" max="15107" width="9.7109375" bestFit="1" customWidth="1"/>
    <col min="15119" max="15119" width="11.28515625" customWidth="1"/>
    <col min="15363" max="15363" width="9.7109375" bestFit="1" customWidth="1"/>
    <col min="15375" max="15375" width="11.28515625" customWidth="1"/>
    <col min="15619" max="15619" width="9.7109375" bestFit="1" customWidth="1"/>
    <col min="15631" max="15631" width="11.28515625" customWidth="1"/>
    <col min="15875" max="15875" width="9.7109375" bestFit="1" customWidth="1"/>
    <col min="15887" max="15887" width="11.28515625" customWidth="1"/>
    <col min="16131" max="16131" width="9.7109375" bestFit="1" customWidth="1"/>
    <col min="16143" max="16143" width="11.28515625" customWidth="1"/>
  </cols>
  <sheetData>
    <row r="1" spans="1:8" ht="18.75">
      <c r="A1" s="43" t="s">
        <v>177</v>
      </c>
      <c r="B1" s="43"/>
      <c r="C1" s="43"/>
      <c r="D1" s="43"/>
      <c r="E1" s="43"/>
      <c r="F1" s="43"/>
      <c r="G1" s="44"/>
      <c r="H1" s="43"/>
    </row>
    <row r="2" spans="1:8">
      <c r="A2" s="42"/>
      <c r="B2" s="42"/>
      <c r="C2" s="42"/>
      <c r="D2" s="42"/>
      <c r="E2" s="42"/>
      <c r="F2" s="42"/>
      <c r="G2" s="42"/>
      <c r="H2" s="45"/>
    </row>
    <row r="3" spans="1:8">
      <c r="A3" s="46" t="s">
        <v>133</v>
      </c>
      <c r="B3" s="47"/>
      <c r="C3" s="48">
        <v>45376</v>
      </c>
      <c r="D3" s="49"/>
      <c r="E3" s="49"/>
      <c r="F3" s="49"/>
      <c r="G3" s="49"/>
      <c r="H3" s="49"/>
    </row>
    <row r="4" spans="1:8">
      <c r="A4" s="50"/>
      <c r="B4" s="49"/>
      <c r="C4" s="49"/>
      <c r="D4" s="49"/>
      <c r="E4" s="49"/>
      <c r="F4" s="49"/>
      <c r="G4" s="49"/>
      <c r="H4" s="51"/>
    </row>
    <row r="5" spans="1:8">
      <c r="A5" s="52" t="s">
        <v>166</v>
      </c>
      <c r="B5" s="53"/>
      <c r="C5" s="53"/>
      <c r="D5" s="53"/>
      <c r="E5" s="53"/>
      <c r="F5" s="47"/>
      <c r="G5" s="163"/>
      <c r="H5" s="164"/>
    </row>
    <row r="6" spans="1:8">
      <c r="A6" s="54"/>
      <c r="B6" s="49"/>
      <c r="C6" s="55"/>
      <c r="D6" s="55"/>
      <c r="E6" s="49"/>
      <c r="F6" s="49"/>
      <c r="G6" s="49"/>
      <c r="H6" s="49"/>
    </row>
    <row r="7" spans="1:8">
      <c r="A7" s="56" t="s">
        <v>134</v>
      </c>
      <c r="B7" s="56"/>
      <c r="C7" s="165"/>
      <c r="D7" s="166"/>
      <c r="E7" s="166"/>
      <c r="F7" s="166"/>
      <c r="G7" s="166"/>
      <c r="H7" s="167"/>
    </row>
    <row r="8" spans="1:8">
      <c r="A8" s="158" t="s">
        <v>135</v>
      </c>
      <c r="B8" s="159"/>
      <c r="C8" s="168"/>
      <c r="D8" s="169"/>
      <c r="E8" s="169"/>
      <c r="F8" s="169"/>
      <c r="G8" s="169"/>
      <c r="H8" s="170"/>
    </row>
    <row r="9" spans="1:8">
      <c r="A9" s="158" t="s">
        <v>136</v>
      </c>
      <c r="B9" s="159"/>
      <c r="C9" s="160"/>
      <c r="D9" s="161"/>
      <c r="E9" s="161"/>
      <c r="F9" s="161"/>
      <c r="G9" s="161"/>
      <c r="H9" s="162"/>
    </row>
    <row r="10" spans="1:8">
      <c r="A10" s="171" t="s">
        <v>137</v>
      </c>
      <c r="B10" s="172"/>
      <c r="C10" s="168"/>
      <c r="D10" s="169"/>
      <c r="E10" s="169"/>
      <c r="F10" s="169"/>
      <c r="G10" s="169"/>
      <c r="H10" s="170"/>
    </row>
    <row r="11" spans="1:8">
      <c r="A11" s="171" t="s">
        <v>138</v>
      </c>
      <c r="B11" s="172"/>
      <c r="C11" s="173"/>
      <c r="D11" s="174"/>
      <c r="E11" s="174"/>
      <c r="F11" s="174"/>
      <c r="G11" s="174"/>
      <c r="H11" s="175"/>
    </row>
    <row r="12" spans="1:8">
      <c r="A12" s="171" t="s">
        <v>139</v>
      </c>
      <c r="B12" s="172"/>
      <c r="C12" s="176"/>
      <c r="D12" s="177"/>
      <c r="E12" s="177"/>
      <c r="F12" s="177"/>
      <c r="G12" s="177"/>
      <c r="H12" s="178"/>
    </row>
    <row r="13" spans="1:8">
      <c r="A13" s="57"/>
      <c r="B13" s="57"/>
      <c r="C13" s="57"/>
      <c r="D13" s="57"/>
      <c r="E13" s="57"/>
      <c r="F13" s="57"/>
      <c r="G13" s="57"/>
      <c r="H13" s="57"/>
    </row>
    <row r="14" spans="1:8">
      <c r="A14" s="58"/>
      <c r="B14" s="58"/>
      <c r="C14" s="58"/>
      <c r="D14" s="58"/>
      <c r="E14" s="58"/>
      <c r="F14" s="58"/>
      <c r="G14" s="58"/>
      <c r="H14" s="58"/>
    </row>
    <row r="15" spans="1:8">
      <c r="A15" s="101" t="s">
        <v>140</v>
      </c>
    </row>
    <row r="16" spans="1:8">
      <c r="A16" t="s">
        <v>141</v>
      </c>
    </row>
    <row r="17" spans="1:20">
      <c r="A17" s="131" t="s">
        <v>178</v>
      </c>
      <c r="B17" s="130"/>
      <c r="C17" s="130"/>
      <c r="D17" s="130"/>
      <c r="E17" s="130"/>
      <c r="F17" s="130"/>
      <c r="G17" s="130"/>
      <c r="H17" s="130"/>
      <c r="I17" s="130"/>
      <c r="J17" s="130"/>
      <c r="K17" s="130"/>
      <c r="L17" s="130"/>
      <c r="M17" s="130"/>
      <c r="N17" s="130"/>
      <c r="O17" s="94" t="s">
        <v>168</v>
      </c>
      <c r="P17" s="102"/>
      <c r="Q17" s="102"/>
      <c r="R17" s="102"/>
      <c r="S17" s="102"/>
      <c r="T17" s="103"/>
    </row>
    <row r="18" spans="1:20">
      <c r="A18" t="s">
        <v>205</v>
      </c>
    </row>
    <row r="20" spans="1:20">
      <c r="A20" t="s">
        <v>142</v>
      </c>
    </row>
    <row r="22" spans="1:20" ht="15.75">
      <c r="A22" s="181" t="s">
        <v>179</v>
      </c>
      <c r="B22" s="181"/>
      <c r="C22" s="181"/>
      <c r="D22" s="181"/>
      <c r="E22" s="181"/>
      <c r="F22" s="181"/>
      <c r="G22" s="181"/>
      <c r="H22" s="181"/>
      <c r="I22" s="181"/>
      <c r="J22" s="181"/>
      <c r="K22" s="181"/>
      <c r="L22" s="181"/>
      <c r="M22" s="181"/>
      <c r="N22" s="181"/>
      <c r="O22" s="181"/>
    </row>
    <row r="23" spans="1:20">
      <c r="A23" s="179" t="s">
        <v>176</v>
      </c>
      <c r="B23" s="179"/>
      <c r="C23" s="179"/>
      <c r="D23" s="179"/>
      <c r="E23" s="179"/>
      <c r="F23" s="179"/>
      <c r="G23" s="179"/>
      <c r="H23" s="179"/>
      <c r="I23" s="179"/>
      <c r="J23" s="179"/>
      <c r="K23" s="179"/>
      <c r="L23" s="179"/>
      <c r="M23" s="179"/>
      <c r="N23" s="179"/>
      <c r="O23" s="179"/>
    </row>
    <row r="24" spans="1:20">
      <c r="A24" s="180" t="s">
        <v>143</v>
      </c>
      <c r="B24" s="180"/>
      <c r="C24" s="180"/>
      <c r="D24" s="180"/>
      <c r="E24" s="180"/>
      <c r="F24" s="180"/>
      <c r="G24" s="180"/>
      <c r="H24" s="180"/>
      <c r="I24" s="180"/>
      <c r="J24" s="180"/>
      <c r="K24" s="180"/>
      <c r="L24" s="180"/>
      <c r="M24" s="180"/>
      <c r="N24" s="180"/>
      <c r="O24" s="180"/>
    </row>
    <row r="25" spans="1:20">
      <c r="A25" s="179" t="s">
        <v>147</v>
      </c>
      <c r="B25" s="179"/>
      <c r="C25" s="179"/>
      <c r="D25" s="179"/>
      <c r="E25" s="179"/>
      <c r="F25" s="179"/>
      <c r="G25" s="179"/>
      <c r="H25" s="179"/>
      <c r="I25" s="179"/>
      <c r="J25" s="179"/>
      <c r="K25" s="179"/>
      <c r="L25" s="179"/>
      <c r="M25" s="179"/>
      <c r="N25" s="179"/>
      <c r="O25" s="179"/>
    </row>
    <row r="26" spans="1:20">
      <c r="A26" s="180" t="s">
        <v>144</v>
      </c>
      <c r="B26" s="180"/>
      <c r="C26" s="180"/>
      <c r="D26" s="180"/>
      <c r="E26" s="180"/>
      <c r="F26" s="180"/>
      <c r="G26" s="180"/>
      <c r="H26" s="180"/>
      <c r="I26" s="180"/>
      <c r="J26" s="180"/>
      <c r="K26" s="180"/>
      <c r="L26" s="180"/>
      <c r="M26" s="180"/>
      <c r="N26" s="180"/>
      <c r="O26" s="180"/>
    </row>
    <row r="28" spans="1:20" ht="15.75">
      <c r="A28" s="181" t="s">
        <v>145</v>
      </c>
      <c r="B28" s="181"/>
      <c r="C28" s="181"/>
      <c r="D28" s="181"/>
      <c r="E28" s="181"/>
      <c r="F28" s="181"/>
      <c r="G28" s="181"/>
      <c r="H28" s="181"/>
      <c r="I28" s="181"/>
      <c r="J28" s="181"/>
      <c r="K28" s="181"/>
      <c r="L28" s="181"/>
      <c r="M28" s="181"/>
      <c r="N28" s="181"/>
      <c r="O28" s="181"/>
    </row>
    <row r="29" spans="1:20">
      <c r="A29" s="182" t="s">
        <v>154</v>
      </c>
      <c r="B29" s="182"/>
      <c r="C29" s="182"/>
      <c r="D29" s="182"/>
      <c r="E29" s="182"/>
      <c r="F29" s="182"/>
      <c r="G29" s="182"/>
      <c r="H29" s="182"/>
      <c r="I29" s="182"/>
      <c r="J29" s="182"/>
      <c r="K29" s="182"/>
      <c r="L29" s="182"/>
      <c r="M29" s="182"/>
      <c r="N29" s="182"/>
      <c r="O29" s="182"/>
    </row>
    <row r="30" spans="1:20">
      <c r="A30" s="180" t="s">
        <v>204</v>
      </c>
      <c r="B30" s="180"/>
      <c r="C30" s="180"/>
      <c r="D30" s="180"/>
      <c r="E30" s="180"/>
      <c r="F30" s="180"/>
      <c r="G30" s="180"/>
      <c r="H30" s="180"/>
      <c r="I30" s="180"/>
      <c r="J30" s="180"/>
      <c r="K30" s="180"/>
      <c r="L30" s="180"/>
      <c r="M30" s="180"/>
      <c r="N30" s="180"/>
      <c r="O30" s="180"/>
    </row>
    <row r="31" spans="1:20">
      <c r="A31" s="104"/>
      <c r="B31" s="104"/>
      <c r="C31" s="104"/>
      <c r="D31" s="104"/>
      <c r="E31" s="104"/>
      <c r="F31" s="104"/>
      <c r="G31" s="104"/>
      <c r="H31" s="104"/>
      <c r="I31" s="104"/>
      <c r="J31" s="104"/>
      <c r="K31" s="104"/>
      <c r="L31" s="104"/>
      <c r="M31" s="104"/>
      <c r="N31" s="104"/>
      <c r="O31" s="104"/>
    </row>
    <row r="32" spans="1:20">
      <c r="A32" s="156" t="s">
        <v>211</v>
      </c>
      <c r="B32" s="104"/>
      <c r="C32" s="104"/>
      <c r="D32" s="104"/>
      <c r="E32" s="104"/>
      <c r="F32" s="104"/>
      <c r="G32" s="104"/>
      <c r="H32" s="104"/>
      <c r="I32" s="104"/>
      <c r="J32" s="104"/>
      <c r="K32" s="104"/>
      <c r="L32" s="104"/>
      <c r="M32" s="104"/>
      <c r="N32" s="104"/>
      <c r="O32" s="104"/>
    </row>
    <row r="33" spans="1:15" ht="45.75" customHeight="1">
      <c r="B33" s="183" t="s">
        <v>206</v>
      </c>
      <c r="C33" s="183"/>
      <c r="D33" s="183"/>
      <c r="E33" s="183"/>
      <c r="F33" s="183"/>
      <c r="G33" s="183"/>
      <c r="H33" s="183"/>
      <c r="I33" s="183"/>
      <c r="J33" s="183"/>
      <c r="K33" s="183"/>
      <c r="L33" s="183"/>
      <c r="M33" s="183"/>
      <c r="N33" s="183"/>
      <c r="O33" s="183"/>
    </row>
    <row r="34" spans="1:15" ht="45.75" customHeight="1">
      <c r="A34" s="157"/>
      <c r="B34" s="184" t="s">
        <v>215</v>
      </c>
      <c r="C34" s="184"/>
      <c r="D34" s="184"/>
      <c r="E34" s="184"/>
      <c r="F34" s="184"/>
      <c r="G34" s="184"/>
      <c r="H34" s="184"/>
      <c r="I34" s="184"/>
      <c r="J34" s="184"/>
      <c r="K34" s="184"/>
      <c r="L34" s="184"/>
      <c r="M34" s="184"/>
      <c r="N34" s="184"/>
      <c r="O34" s="184"/>
    </row>
    <row r="35" spans="1:15" ht="17.25" customHeight="1">
      <c r="A35" s="157"/>
      <c r="B35" s="157"/>
      <c r="C35" s="157"/>
      <c r="D35" s="157"/>
      <c r="E35" s="157"/>
      <c r="F35" s="157"/>
      <c r="G35" s="157"/>
      <c r="H35" s="157"/>
      <c r="I35" s="157"/>
      <c r="J35" s="157"/>
      <c r="K35" s="157"/>
      <c r="L35" s="157"/>
      <c r="M35" s="157"/>
      <c r="N35" s="157"/>
      <c r="O35" s="157"/>
    </row>
    <row r="36" spans="1:15">
      <c r="A36" s="38" t="s">
        <v>207</v>
      </c>
      <c r="B36" s="157"/>
      <c r="C36" s="157"/>
      <c r="D36" s="157"/>
      <c r="E36" s="157"/>
      <c r="F36" s="157"/>
      <c r="G36" s="157"/>
      <c r="H36" s="157"/>
      <c r="I36" s="157"/>
      <c r="J36" s="157"/>
      <c r="K36" s="157"/>
      <c r="L36" s="157"/>
      <c r="M36" s="157"/>
      <c r="N36" s="157"/>
      <c r="O36" s="157"/>
    </row>
    <row r="37" spans="1:15">
      <c r="A37" s="104" t="s">
        <v>212</v>
      </c>
      <c r="B37" s="104"/>
      <c r="C37" s="104"/>
      <c r="D37" s="104"/>
      <c r="E37" s="104"/>
      <c r="F37" s="104"/>
      <c r="G37" s="104"/>
      <c r="H37" s="104"/>
      <c r="I37" s="104"/>
      <c r="J37" s="104"/>
      <c r="K37" s="104"/>
      <c r="L37" s="104"/>
      <c r="M37" s="104"/>
      <c r="N37" s="104"/>
      <c r="O37" s="104"/>
    </row>
    <row r="38" spans="1:15">
      <c r="A38" t="s">
        <v>208</v>
      </c>
    </row>
    <row r="39" spans="1:15">
      <c r="A39" t="s">
        <v>148</v>
      </c>
    </row>
    <row r="41" spans="1:15">
      <c r="A41" s="38" t="s">
        <v>209</v>
      </c>
    </row>
    <row r="42" spans="1:15" ht="63" customHeight="1">
      <c r="A42" s="183" t="s">
        <v>213</v>
      </c>
      <c r="B42" s="183"/>
      <c r="C42" s="183"/>
      <c r="D42" s="183"/>
      <c r="E42" s="183"/>
      <c r="F42" s="183"/>
      <c r="G42" s="183"/>
      <c r="H42" s="183"/>
      <c r="I42" s="183"/>
      <c r="J42" s="183"/>
      <c r="K42" s="183"/>
      <c r="L42" s="183"/>
      <c r="M42" s="183"/>
      <c r="N42" s="183"/>
      <c r="O42" s="183"/>
    </row>
    <row r="43" spans="1:15">
      <c r="A43" t="s">
        <v>210</v>
      </c>
    </row>
    <row r="45" spans="1:15">
      <c r="A45" s="38" t="s">
        <v>214</v>
      </c>
    </row>
    <row r="46" spans="1:15">
      <c r="A46" t="s">
        <v>217</v>
      </c>
    </row>
    <row r="48" spans="1:15">
      <c r="A48" s="2"/>
    </row>
    <row r="49" spans="1:21" ht="50.25" customHeight="1">
      <c r="A49" s="179"/>
      <c r="B49" s="179"/>
      <c r="C49" s="179"/>
      <c r="D49" s="179"/>
      <c r="E49" s="179"/>
      <c r="F49" s="179"/>
      <c r="G49" s="179"/>
      <c r="H49" s="179"/>
      <c r="I49" s="179"/>
      <c r="J49" s="179"/>
      <c r="K49" s="179"/>
      <c r="L49" s="179"/>
      <c r="M49" s="179"/>
      <c r="N49" s="179"/>
      <c r="O49" s="179"/>
      <c r="P49" s="179"/>
      <c r="Q49" s="179"/>
      <c r="R49" s="179"/>
      <c r="S49" s="179"/>
      <c r="T49" s="179"/>
      <c r="U49" s="179"/>
    </row>
  </sheetData>
  <sheetProtection algorithmName="SHA-512" hashValue="DAg/qwSNxngE5PZKcUfULUBXFN2GRUPupSBO/gEn/+rpwN2nsa6fNXokJlooPvpyMLfYo5U0Elr5IpUz0Yoq+A==" saltValue="HWFbP5KM9AZSPt5U/3Vk/Q==" spinCount="100000" sheet="1" objects="1" scenarios="1"/>
  <mergeCells count="24">
    <mergeCell ref="A49:U49"/>
    <mergeCell ref="A26:O26"/>
    <mergeCell ref="A28:O28"/>
    <mergeCell ref="A30:O30"/>
    <mergeCell ref="A22:O22"/>
    <mergeCell ref="A25:O25"/>
    <mergeCell ref="A24:O24"/>
    <mergeCell ref="A23:O23"/>
    <mergeCell ref="A29:O29"/>
    <mergeCell ref="A42:O42"/>
    <mergeCell ref="B33:O33"/>
    <mergeCell ref="B34:O34"/>
    <mergeCell ref="A10:B10"/>
    <mergeCell ref="C10:H10"/>
    <mergeCell ref="A11:B11"/>
    <mergeCell ref="C11:H11"/>
    <mergeCell ref="A12:B12"/>
    <mergeCell ref="C12:H12"/>
    <mergeCell ref="A9:B9"/>
    <mergeCell ref="C9:H9"/>
    <mergeCell ref="G5:H5"/>
    <mergeCell ref="C7:H7"/>
    <mergeCell ref="A8:B8"/>
    <mergeCell ref="C8:H8"/>
  </mergeCells>
  <dataValidations count="1">
    <dataValidation type="textLength" operator="equal" allowBlank="1" showInputMessage="1" showErrorMessage="1" errorTitle="AGB-Code" error="Vul hier de laatste 8 cijfers van uw AGB-code in. Zonder punten of komma's." sqref="G5:H5" xr:uid="{00000000-0002-0000-0000-000000000000}">
      <formula1>8</formula1>
    </dataValidation>
  </dataValidations>
  <hyperlinks>
    <hyperlink ref="O17" r:id="rId1" xr:uid="{00000000-0004-0000-0000-000000000000}"/>
  </hyperlinks>
  <pageMargins left="0.7" right="0.7" top="0.75" bottom="0.75" header="0.3" footer="0.3"/>
  <pageSetup paperSize="9" scale="6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AW61"/>
  <sheetViews>
    <sheetView showGridLines="0" zoomScale="80" zoomScaleNormal="80" zoomScaleSheetLayoutView="100" workbookViewId="0">
      <selection activeCell="H5" sqref="H5:H8"/>
    </sheetView>
  </sheetViews>
  <sheetFormatPr defaultColWidth="9.140625" defaultRowHeight="13.5"/>
  <cols>
    <col min="1" max="1" width="12.7109375" style="6" customWidth="1"/>
    <col min="2" max="2" width="14.7109375" style="6" bestFit="1" customWidth="1"/>
    <col min="3" max="3" width="150" style="6" bestFit="1" customWidth="1"/>
    <col min="4" max="4" width="20" style="6" customWidth="1"/>
    <col min="5" max="5" width="17.85546875" style="6" customWidth="1"/>
    <col min="6" max="20" width="16.7109375" style="6" customWidth="1"/>
    <col min="21" max="21" width="16.7109375" style="19" customWidth="1"/>
    <col min="22" max="22" width="16.7109375" style="6" customWidth="1"/>
    <col min="23" max="23" width="16.7109375" style="19" customWidth="1"/>
    <col min="24" max="24" width="16.7109375" style="26" customWidth="1"/>
    <col min="25" max="25" width="16.7109375" style="19" customWidth="1"/>
    <col min="26" max="26" width="16.7109375" style="26" customWidth="1"/>
    <col min="27" max="27" width="28.7109375" style="6" customWidth="1"/>
    <col min="28" max="28" width="14.7109375" style="136" hidden="1" customWidth="1"/>
    <col min="29" max="48" width="16.7109375" style="6" customWidth="1"/>
    <col min="49" max="49" width="0" style="6" hidden="1" customWidth="1"/>
    <col min="50" max="255" width="9.140625" style="6"/>
    <col min="256" max="256" width="100.7109375" style="6" customWidth="1"/>
    <col min="257" max="257" width="20" style="6" customWidth="1"/>
    <col min="258" max="258" width="17.85546875" style="6" customWidth="1"/>
    <col min="259" max="304" width="16.7109375" style="6" customWidth="1"/>
    <col min="305" max="305" width="0" style="6" hidden="1" customWidth="1"/>
    <col min="306" max="511" width="9.140625" style="6"/>
    <col min="512" max="512" width="100.7109375" style="6" customWidth="1"/>
    <col min="513" max="513" width="20" style="6" customWidth="1"/>
    <col min="514" max="514" width="17.85546875" style="6" customWidth="1"/>
    <col min="515" max="560" width="16.7109375" style="6" customWidth="1"/>
    <col min="561" max="561" width="0" style="6" hidden="1" customWidth="1"/>
    <col min="562" max="767" width="9.140625" style="6"/>
    <col min="768" max="768" width="100.7109375" style="6" customWidth="1"/>
    <col min="769" max="769" width="20" style="6" customWidth="1"/>
    <col min="770" max="770" width="17.85546875" style="6" customWidth="1"/>
    <col min="771" max="816" width="16.7109375" style="6" customWidth="1"/>
    <col min="817" max="817" width="0" style="6" hidden="1" customWidth="1"/>
    <col min="818" max="1023" width="9.140625" style="6"/>
    <col min="1024" max="1024" width="100.7109375" style="6" customWidth="1"/>
    <col min="1025" max="1025" width="20" style="6" customWidth="1"/>
    <col min="1026" max="1026" width="17.85546875" style="6" customWidth="1"/>
    <col min="1027" max="1072" width="16.7109375" style="6" customWidth="1"/>
    <col min="1073" max="1073" width="0" style="6" hidden="1" customWidth="1"/>
    <col min="1074" max="1279" width="9.140625" style="6"/>
    <col min="1280" max="1280" width="100.7109375" style="6" customWidth="1"/>
    <col min="1281" max="1281" width="20" style="6" customWidth="1"/>
    <col min="1282" max="1282" width="17.85546875" style="6" customWidth="1"/>
    <col min="1283" max="1328" width="16.7109375" style="6" customWidth="1"/>
    <col min="1329" max="1329" width="0" style="6" hidden="1" customWidth="1"/>
    <col min="1330" max="1535" width="9.140625" style="6"/>
    <col min="1536" max="1536" width="100.7109375" style="6" customWidth="1"/>
    <col min="1537" max="1537" width="20" style="6" customWidth="1"/>
    <col min="1538" max="1538" width="17.85546875" style="6" customWidth="1"/>
    <col min="1539" max="1584" width="16.7109375" style="6" customWidth="1"/>
    <col min="1585" max="1585" width="0" style="6" hidden="1" customWidth="1"/>
    <col min="1586" max="1791" width="9.140625" style="6"/>
    <col min="1792" max="1792" width="100.7109375" style="6" customWidth="1"/>
    <col min="1793" max="1793" width="20" style="6" customWidth="1"/>
    <col min="1794" max="1794" width="17.85546875" style="6" customWidth="1"/>
    <col min="1795" max="1840" width="16.7109375" style="6" customWidth="1"/>
    <col min="1841" max="1841" width="0" style="6" hidden="1" customWidth="1"/>
    <col min="1842" max="2047" width="9.140625" style="6"/>
    <col min="2048" max="2048" width="100.7109375" style="6" customWidth="1"/>
    <col min="2049" max="2049" width="20" style="6" customWidth="1"/>
    <col min="2050" max="2050" width="17.85546875" style="6" customWidth="1"/>
    <col min="2051" max="2096" width="16.7109375" style="6" customWidth="1"/>
    <col min="2097" max="2097" width="0" style="6" hidden="1" customWidth="1"/>
    <col min="2098" max="2303" width="9.140625" style="6"/>
    <col min="2304" max="2304" width="100.7109375" style="6" customWidth="1"/>
    <col min="2305" max="2305" width="20" style="6" customWidth="1"/>
    <col min="2306" max="2306" width="17.85546875" style="6" customWidth="1"/>
    <col min="2307" max="2352" width="16.7109375" style="6" customWidth="1"/>
    <col min="2353" max="2353" width="0" style="6" hidden="1" customWidth="1"/>
    <col min="2354" max="2559" width="9.140625" style="6"/>
    <col min="2560" max="2560" width="100.7109375" style="6" customWidth="1"/>
    <col min="2561" max="2561" width="20" style="6" customWidth="1"/>
    <col min="2562" max="2562" width="17.85546875" style="6" customWidth="1"/>
    <col min="2563" max="2608" width="16.7109375" style="6" customWidth="1"/>
    <col min="2609" max="2609" width="0" style="6" hidden="1" customWidth="1"/>
    <col min="2610" max="2815" width="9.140625" style="6"/>
    <col min="2816" max="2816" width="100.7109375" style="6" customWidth="1"/>
    <col min="2817" max="2817" width="20" style="6" customWidth="1"/>
    <col min="2818" max="2818" width="17.85546875" style="6" customWidth="1"/>
    <col min="2819" max="2864" width="16.7109375" style="6" customWidth="1"/>
    <col min="2865" max="2865" width="0" style="6" hidden="1" customWidth="1"/>
    <col min="2866" max="3071" width="9.140625" style="6"/>
    <col min="3072" max="3072" width="100.7109375" style="6" customWidth="1"/>
    <col min="3073" max="3073" width="20" style="6" customWidth="1"/>
    <col min="3074" max="3074" width="17.85546875" style="6" customWidth="1"/>
    <col min="3075" max="3120" width="16.7109375" style="6" customWidth="1"/>
    <col min="3121" max="3121" width="0" style="6" hidden="1" customWidth="1"/>
    <col min="3122" max="3327" width="9.140625" style="6"/>
    <col min="3328" max="3328" width="100.7109375" style="6" customWidth="1"/>
    <col min="3329" max="3329" width="20" style="6" customWidth="1"/>
    <col min="3330" max="3330" width="17.85546875" style="6" customWidth="1"/>
    <col min="3331" max="3376" width="16.7109375" style="6" customWidth="1"/>
    <col min="3377" max="3377" width="0" style="6" hidden="1" customWidth="1"/>
    <col min="3378" max="3583" width="9.140625" style="6"/>
    <col min="3584" max="3584" width="100.7109375" style="6" customWidth="1"/>
    <col min="3585" max="3585" width="20" style="6" customWidth="1"/>
    <col min="3586" max="3586" width="17.85546875" style="6" customWidth="1"/>
    <col min="3587" max="3632" width="16.7109375" style="6" customWidth="1"/>
    <col min="3633" max="3633" width="0" style="6" hidden="1" customWidth="1"/>
    <col min="3634" max="3839" width="9.140625" style="6"/>
    <col min="3840" max="3840" width="100.7109375" style="6" customWidth="1"/>
    <col min="3841" max="3841" width="20" style="6" customWidth="1"/>
    <col min="3842" max="3842" width="17.85546875" style="6" customWidth="1"/>
    <col min="3843" max="3888" width="16.7109375" style="6" customWidth="1"/>
    <col min="3889" max="3889" width="0" style="6" hidden="1" customWidth="1"/>
    <col min="3890" max="4095" width="9.140625" style="6"/>
    <col min="4096" max="4096" width="100.7109375" style="6" customWidth="1"/>
    <col min="4097" max="4097" width="20" style="6" customWidth="1"/>
    <col min="4098" max="4098" width="17.85546875" style="6" customWidth="1"/>
    <col min="4099" max="4144" width="16.7109375" style="6" customWidth="1"/>
    <col min="4145" max="4145" width="0" style="6" hidden="1" customWidth="1"/>
    <col min="4146" max="4351" width="9.140625" style="6"/>
    <col min="4352" max="4352" width="100.7109375" style="6" customWidth="1"/>
    <col min="4353" max="4353" width="20" style="6" customWidth="1"/>
    <col min="4354" max="4354" width="17.85546875" style="6" customWidth="1"/>
    <col min="4355" max="4400" width="16.7109375" style="6" customWidth="1"/>
    <col min="4401" max="4401" width="0" style="6" hidden="1" customWidth="1"/>
    <col min="4402" max="4607" width="9.140625" style="6"/>
    <col min="4608" max="4608" width="100.7109375" style="6" customWidth="1"/>
    <col min="4609" max="4609" width="20" style="6" customWidth="1"/>
    <col min="4610" max="4610" width="17.85546875" style="6" customWidth="1"/>
    <col min="4611" max="4656" width="16.7109375" style="6" customWidth="1"/>
    <col min="4657" max="4657" width="0" style="6" hidden="1" customWidth="1"/>
    <col min="4658" max="4863" width="9.140625" style="6"/>
    <col min="4864" max="4864" width="100.7109375" style="6" customWidth="1"/>
    <col min="4865" max="4865" width="20" style="6" customWidth="1"/>
    <col min="4866" max="4866" width="17.85546875" style="6" customWidth="1"/>
    <col min="4867" max="4912" width="16.7109375" style="6" customWidth="1"/>
    <col min="4913" max="4913" width="0" style="6" hidden="1" customWidth="1"/>
    <col min="4914" max="5119" width="9.140625" style="6"/>
    <col min="5120" max="5120" width="100.7109375" style="6" customWidth="1"/>
    <col min="5121" max="5121" width="20" style="6" customWidth="1"/>
    <col min="5122" max="5122" width="17.85546875" style="6" customWidth="1"/>
    <col min="5123" max="5168" width="16.7109375" style="6" customWidth="1"/>
    <col min="5169" max="5169" width="0" style="6" hidden="1" customWidth="1"/>
    <col min="5170" max="5375" width="9.140625" style="6"/>
    <col min="5376" max="5376" width="100.7109375" style="6" customWidth="1"/>
    <col min="5377" max="5377" width="20" style="6" customWidth="1"/>
    <col min="5378" max="5378" width="17.85546875" style="6" customWidth="1"/>
    <col min="5379" max="5424" width="16.7109375" style="6" customWidth="1"/>
    <col min="5425" max="5425" width="0" style="6" hidden="1" customWidth="1"/>
    <col min="5426" max="5631" width="9.140625" style="6"/>
    <col min="5632" max="5632" width="100.7109375" style="6" customWidth="1"/>
    <col min="5633" max="5633" width="20" style="6" customWidth="1"/>
    <col min="5634" max="5634" width="17.85546875" style="6" customWidth="1"/>
    <col min="5635" max="5680" width="16.7109375" style="6" customWidth="1"/>
    <col min="5681" max="5681" width="0" style="6" hidden="1" customWidth="1"/>
    <col min="5682" max="5887" width="9.140625" style="6"/>
    <col min="5888" max="5888" width="100.7109375" style="6" customWidth="1"/>
    <col min="5889" max="5889" width="20" style="6" customWidth="1"/>
    <col min="5890" max="5890" width="17.85546875" style="6" customWidth="1"/>
    <col min="5891" max="5936" width="16.7109375" style="6" customWidth="1"/>
    <col min="5937" max="5937" width="0" style="6" hidden="1" customWidth="1"/>
    <col min="5938" max="6143" width="9.140625" style="6"/>
    <col min="6144" max="6144" width="100.7109375" style="6" customWidth="1"/>
    <col min="6145" max="6145" width="20" style="6" customWidth="1"/>
    <col min="6146" max="6146" width="17.85546875" style="6" customWidth="1"/>
    <col min="6147" max="6192" width="16.7109375" style="6" customWidth="1"/>
    <col min="6193" max="6193" width="0" style="6" hidden="1" customWidth="1"/>
    <col min="6194" max="6399" width="9.140625" style="6"/>
    <col min="6400" max="6400" width="100.7109375" style="6" customWidth="1"/>
    <col min="6401" max="6401" width="20" style="6" customWidth="1"/>
    <col min="6402" max="6402" width="17.85546875" style="6" customWidth="1"/>
    <col min="6403" max="6448" width="16.7109375" style="6" customWidth="1"/>
    <col min="6449" max="6449" width="0" style="6" hidden="1" customWidth="1"/>
    <col min="6450" max="6655" width="9.140625" style="6"/>
    <col min="6656" max="6656" width="100.7109375" style="6" customWidth="1"/>
    <col min="6657" max="6657" width="20" style="6" customWidth="1"/>
    <col min="6658" max="6658" width="17.85546875" style="6" customWidth="1"/>
    <col min="6659" max="6704" width="16.7109375" style="6" customWidth="1"/>
    <col min="6705" max="6705" width="0" style="6" hidden="1" customWidth="1"/>
    <col min="6706" max="6911" width="9.140625" style="6"/>
    <col min="6912" max="6912" width="100.7109375" style="6" customWidth="1"/>
    <col min="6913" max="6913" width="20" style="6" customWidth="1"/>
    <col min="6914" max="6914" width="17.85546875" style="6" customWidth="1"/>
    <col min="6915" max="6960" width="16.7109375" style="6" customWidth="1"/>
    <col min="6961" max="6961" width="0" style="6" hidden="1" customWidth="1"/>
    <col min="6962" max="7167" width="9.140625" style="6"/>
    <col min="7168" max="7168" width="100.7109375" style="6" customWidth="1"/>
    <col min="7169" max="7169" width="20" style="6" customWidth="1"/>
    <col min="7170" max="7170" width="17.85546875" style="6" customWidth="1"/>
    <col min="7171" max="7216" width="16.7109375" style="6" customWidth="1"/>
    <col min="7217" max="7217" width="0" style="6" hidden="1" customWidth="1"/>
    <col min="7218" max="7423" width="9.140625" style="6"/>
    <col min="7424" max="7424" width="100.7109375" style="6" customWidth="1"/>
    <col min="7425" max="7425" width="20" style="6" customWidth="1"/>
    <col min="7426" max="7426" width="17.85546875" style="6" customWidth="1"/>
    <col min="7427" max="7472" width="16.7109375" style="6" customWidth="1"/>
    <col min="7473" max="7473" width="0" style="6" hidden="1" customWidth="1"/>
    <col min="7474" max="7679" width="9.140625" style="6"/>
    <col min="7680" max="7680" width="100.7109375" style="6" customWidth="1"/>
    <col min="7681" max="7681" width="20" style="6" customWidth="1"/>
    <col min="7682" max="7682" width="17.85546875" style="6" customWidth="1"/>
    <col min="7683" max="7728" width="16.7109375" style="6" customWidth="1"/>
    <col min="7729" max="7729" width="0" style="6" hidden="1" customWidth="1"/>
    <col min="7730" max="7935" width="9.140625" style="6"/>
    <col min="7936" max="7936" width="100.7109375" style="6" customWidth="1"/>
    <col min="7937" max="7937" width="20" style="6" customWidth="1"/>
    <col min="7938" max="7938" width="17.85546875" style="6" customWidth="1"/>
    <col min="7939" max="7984" width="16.7109375" style="6" customWidth="1"/>
    <col min="7985" max="7985" width="0" style="6" hidden="1" customWidth="1"/>
    <col min="7986" max="8191" width="9.140625" style="6"/>
    <col min="8192" max="8192" width="100.7109375" style="6" customWidth="1"/>
    <col min="8193" max="8193" width="20" style="6" customWidth="1"/>
    <col min="8194" max="8194" width="17.85546875" style="6" customWidth="1"/>
    <col min="8195" max="8240" width="16.7109375" style="6" customWidth="1"/>
    <col min="8241" max="8241" width="0" style="6" hidden="1" customWidth="1"/>
    <col min="8242" max="8447" width="9.140625" style="6"/>
    <col min="8448" max="8448" width="100.7109375" style="6" customWidth="1"/>
    <col min="8449" max="8449" width="20" style="6" customWidth="1"/>
    <col min="8450" max="8450" width="17.85546875" style="6" customWidth="1"/>
    <col min="8451" max="8496" width="16.7109375" style="6" customWidth="1"/>
    <col min="8497" max="8497" width="0" style="6" hidden="1" customWidth="1"/>
    <col min="8498" max="8703" width="9.140625" style="6"/>
    <col min="8704" max="8704" width="100.7109375" style="6" customWidth="1"/>
    <col min="8705" max="8705" width="20" style="6" customWidth="1"/>
    <col min="8706" max="8706" width="17.85546875" style="6" customWidth="1"/>
    <col min="8707" max="8752" width="16.7109375" style="6" customWidth="1"/>
    <col min="8753" max="8753" width="0" style="6" hidden="1" customWidth="1"/>
    <col min="8754" max="8959" width="9.140625" style="6"/>
    <col min="8960" max="8960" width="100.7109375" style="6" customWidth="1"/>
    <col min="8961" max="8961" width="20" style="6" customWidth="1"/>
    <col min="8962" max="8962" width="17.85546875" style="6" customWidth="1"/>
    <col min="8963" max="9008" width="16.7109375" style="6" customWidth="1"/>
    <col min="9009" max="9009" width="0" style="6" hidden="1" customWidth="1"/>
    <col min="9010" max="9215" width="9.140625" style="6"/>
    <col min="9216" max="9216" width="100.7109375" style="6" customWidth="1"/>
    <col min="9217" max="9217" width="20" style="6" customWidth="1"/>
    <col min="9218" max="9218" width="17.85546875" style="6" customWidth="1"/>
    <col min="9219" max="9264" width="16.7109375" style="6" customWidth="1"/>
    <col min="9265" max="9265" width="0" style="6" hidden="1" customWidth="1"/>
    <col min="9266" max="9471" width="9.140625" style="6"/>
    <col min="9472" max="9472" width="100.7109375" style="6" customWidth="1"/>
    <col min="9473" max="9473" width="20" style="6" customWidth="1"/>
    <col min="9474" max="9474" width="17.85546875" style="6" customWidth="1"/>
    <col min="9475" max="9520" width="16.7109375" style="6" customWidth="1"/>
    <col min="9521" max="9521" width="0" style="6" hidden="1" customWidth="1"/>
    <col min="9522" max="9727" width="9.140625" style="6"/>
    <col min="9728" max="9728" width="100.7109375" style="6" customWidth="1"/>
    <col min="9729" max="9729" width="20" style="6" customWidth="1"/>
    <col min="9730" max="9730" width="17.85546875" style="6" customWidth="1"/>
    <col min="9731" max="9776" width="16.7109375" style="6" customWidth="1"/>
    <col min="9777" max="9777" width="0" style="6" hidden="1" customWidth="1"/>
    <col min="9778" max="9983" width="9.140625" style="6"/>
    <col min="9984" max="9984" width="100.7109375" style="6" customWidth="1"/>
    <col min="9985" max="9985" width="20" style="6" customWidth="1"/>
    <col min="9986" max="9986" width="17.85546875" style="6" customWidth="1"/>
    <col min="9987" max="10032" width="16.7109375" style="6" customWidth="1"/>
    <col min="10033" max="10033" width="0" style="6" hidden="1" customWidth="1"/>
    <col min="10034" max="10239" width="9.140625" style="6"/>
    <col min="10240" max="10240" width="100.7109375" style="6" customWidth="1"/>
    <col min="10241" max="10241" width="20" style="6" customWidth="1"/>
    <col min="10242" max="10242" width="17.85546875" style="6" customWidth="1"/>
    <col min="10243" max="10288" width="16.7109375" style="6" customWidth="1"/>
    <col min="10289" max="10289" width="0" style="6" hidden="1" customWidth="1"/>
    <col min="10290" max="10495" width="9.140625" style="6"/>
    <col min="10496" max="10496" width="100.7109375" style="6" customWidth="1"/>
    <col min="10497" max="10497" width="20" style="6" customWidth="1"/>
    <col min="10498" max="10498" width="17.85546875" style="6" customWidth="1"/>
    <col min="10499" max="10544" width="16.7109375" style="6" customWidth="1"/>
    <col min="10545" max="10545" width="0" style="6" hidden="1" customWidth="1"/>
    <col min="10546" max="10751" width="9.140625" style="6"/>
    <col min="10752" max="10752" width="100.7109375" style="6" customWidth="1"/>
    <col min="10753" max="10753" width="20" style="6" customWidth="1"/>
    <col min="10754" max="10754" width="17.85546875" style="6" customWidth="1"/>
    <col min="10755" max="10800" width="16.7109375" style="6" customWidth="1"/>
    <col min="10801" max="10801" width="0" style="6" hidden="1" customWidth="1"/>
    <col min="10802" max="11007" width="9.140625" style="6"/>
    <col min="11008" max="11008" width="100.7109375" style="6" customWidth="1"/>
    <col min="11009" max="11009" width="20" style="6" customWidth="1"/>
    <col min="11010" max="11010" width="17.85546875" style="6" customWidth="1"/>
    <col min="11011" max="11056" width="16.7109375" style="6" customWidth="1"/>
    <col min="11057" max="11057" width="0" style="6" hidden="1" customWidth="1"/>
    <col min="11058" max="11263" width="9.140625" style="6"/>
    <col min="11264" max="11264" width="100.7109375" style="6" customWidth="1"/>
    <col min="11265" max="11265" width="20" style="6" customWidth="1"/>
    <col min="11266" max="11266" width="17.85546875" style="6" customWidth="1"/>
    <col min="11267" max="11312" width="16.7109375" style="6" customWidth="1"/>
    <col min="11313" max="11313" width="0" style="6" hidden="1" customWidth="1"/>
    <col min="11314" max="11519" width="9.140625" style="6"/>
    <col min="11520" max="11520" width="100.7109375" style="6" customWidth="1"/>
    <col min="11521" max="11521" width="20" style="6" customWidth="1"/>
    <col min="11522" max="11522" width="17.85546875" style="6" customWidth="1"/>
    <col min="11523" max="11568" width="16.7109375" style="6" customWidth="1"/>
    <col min="11569" max="11569" width="0" style="6" hidden="1" customWidth="1"/>
    <col min="11570" max="11775" width="9.140625" style="6"/>
    <col min="11776" max="11776" width="100.7109375" style="6" customWidth="1"/>
    <col min="11777" max="11777" width="20" style="6" customWidth="1"/>
    <col min="11778" max="11778" width="17.85546875" style="6" customWidth="1"/>
    <col min="11779" max="11824" width="16.7109375" style="6" customWidth="1"/>
    <col min="11825" max="11825" width="0" style="6" hidden="1" customWidth="1"/>
    <col min="11826" max="12031" width="9.140625" style="6"/>
    <col min="12032" max="12032" width="100.7109375" style="6" customWidth="1"/>
    <col min="12033" max="12033" width="20" style="6" customWidth="1"/>
    <col min="12034" max="12034" width="17.85546875" style="6" customWidth="1"/>
    <col min="12035" max="12080" width="16.7109375" style="6" customWidth="1"/>
    <col min="12081" max="12081" width="0" style="6" hidden="1" customWidth="1"/>
    <col min="12082" max="12287" width="9.140625" style="6"/>
    <col min="12288" max="12288" width="100.7109375" style="6" customWidth="1"/>
    <col min="12289" max="12289" width="20" style="6" customWidth="1"/>
    <col min="12290" max="12290" width="17.85546875" style="6" customWidth="1"/>
    <col min="12291" max="12336" width="16.7109375" style="6" customWidth="1"/>
    <col min="12337" max="12337" width="0" style="6" hidden="1" customWidth="1"/>
    <col min="12338" max="12543" width="9.140625" style="6"/>
    <col min="12544" max="12544" width="100.7109375" style="6" customWidth="1"/>
    <col min="12545" max="12545" width="20" style="6" customWidth="1"/>
    <col min="12546" max="12546" width="17.85546875" style="6" customWidth="1"/>
    <col min="12547" max="12592" width="16.7109375" style="6" customWidth="1"/>
    <col min="12593" max="12593" width="0" style="6" hidden="1" customWidth="1"/>
    <col min="12594" max="12799" width="9.140625" style="6"/>
    <col min="12800" max="12800" width="100.7109375" style="6" customWidth="1"/>
    <col min="12801" max="12801" width="20" style="6" customWidth="1"/>
    <col min="12802" max="12802" width="17.85546875" style="6" customWidth="1"/>
    <col min="12803" max="12848" width="16.7109375" style="6" customWidth="1"/>
    <col min="12849" max="12849" width="0" style="6" hidden="1" customWidth="1"/>
    <col min="12850" max="13055" width="9.140625" style="6"/>
    <col min="13056" max="13056" width="100.7109375" style="6" customWidth="1"/>
    <col min="13057" max="13057" width="20" style="6" customWidth="1"/>
    <col min="13058" max="13058" width="17.85546875" style="6" customWidth="1"/>
    <col min="13059" max="13104" width="16.7109375" style="6" customWidth="1"/>
    <col min="13105" max="13105" width="0" style="6" hidden="1" customWidth="1"/>
    <col min="13106" max="13311" width="9.140625" style="6"/>
    <col min="13312" max="13312" width="100.7109375" style="6" customWidth="1"/>
    <col min="13313" max="13313" width="20" style="6" customWidth="1"/>
    <col min="13314" max="13314" width="17.85546875" style="6" customWidth="1"/>
    <col min="13315" max="13360" width="16.7109375" style="6" customWidth="1"/>
    <col min="13361" max="13361" width="0" style="6" hidden="1" customWidth="1"/>
    <col min="13362" max="13567" width="9.140625" style="6"/>
    <col min="13568" max="13568" width="100.7109375" style="6" customWidth="1"/>
    <col min="13569" max="13569" width="20" style="6" customWidth="1"/>
    <col min="13570" max="13570" width="17.85546875" style="6" customWidth="1"/>
    <col min="13571" max="13616" width="16.7109375" style="6" customWidth="1"/>
    <col min="13617" max="13617" width="0" style="6" hidden="1" customWidth="1"/>
    <col min="13618" max="13823" width="9.140625" style="6"/>
    <col min="13824" max="13824" width="100.7109375" style="6" customWidth="1"/>
    <col min="13825" max="13825" width="20" style="6" customWidth="1"/>
    <col min="13826" max="13826" width="17.85546875" style="6" customWidth="1"/>
    <col min="13827" max="13872" width="16.7109375" style="6" customWidth="1"/>
    <col min="13873" max="13873" width="0" style="6" hidden="1" customWidth="1"/>
    <col min="13874" max="14079" width="9.140625" style="6"/>
    <col min="14080" max="14080" width="100.7109375" style="6" customWidth="1"/>
    <col min="14081" max="14081" width="20" style="6" customWidth="1"/>
    <col min="14082" max="14082" width="17.85546875" style="6" customWidth="1"/>
    <col min="14083" max="14128" width="16.7109375" style="6" customWidth="1"/>
    <col min="14129" max="14129" width="0" style="6" hidden="1" customWidth="1"/>
    <col min="14130" max="14335" width="9.140625" style="6"/>
    <col min="14336" max="14336" width="100.7109375" style="6" customWidth="1"/>
    <col min="14337" max="14337" width="20" style="6" customWidth="1"/>
    <col min="14338" max="14338" width="17.85546875" style="6" customWidth="1"/>
    <col min="14339" max="14384" width="16.7109375" style="6" customWidth="1"/>
    <col min="14385" max="14385" width="0" style="6" hidden="1" customWidth="1"/>
    <col min="14386" max="14591" width="9.140625" style="6"/>
    <col min="14592" max="14592" width="100.7109375" style="6" customWidth="1"/>
    <col min="14593" max="14593" width="20" style="6" customWidth="1"/>
    <col min="14594" max="14594" width="17.85546875" style="6" customWidth="1"/>
    <col min="14595" max="14640" width="16.7109375" style="6" customWidth="1"/>
    <col min="14641" max="14641" width="0" style="6" hidden="1" customWidth="1"/>
    <col min="14642" max="14847" width="9.140625" style="6"/>
    <col min="14848" max="14848" width="100.7109375" style="6" customWidth="1"/>
    <col min="14849" max="14849" width="20" style="6" customWidth="1"/>
    <col min="14850" max="14850" width="17.85546875" style="6" customWidth="1"/>
    <col min="14851" max="14896" width="16.7109375" style="6" customWidth="1"/>
    <col min="14897" max="14897" width="0" style="6" hidden="1" customWidth="1"/>
    <col min="14898" max="15103" width="9.140625" style="6"/>
    <col min="15104" max="15104" width="100.7109375" style="6" customWidth="1"/>
    <col min="15105" max="15105" width="20" style="6" customWidth="1"/>
    <col min="15106" max="15106" width="17.85546875" style="6" customWidth="1"/>
    <col min="15107" max="15152" width="16.7109375" style="6" customWidth="1"/>
    <col min="15153" max="15153" width="0" style="6" hidden="1" customWidth="1"/>
    <col min="15154" max="15359" width="9.140625" style="6"/>
    <col min="15360" max="15360" width="100.7109375" style="6" customWidth="1"/>
    <col min="15361" max="15361" width="20" style="6" customWidth="1"/>
    <col min="15362" max="15362" width="17.85546875" style="6" customWidth="1"/>
    <col min="15363" max="15408" width="16.7109375" style="6" customWidth="1"/>
    <col min="15409" max="15409" width="0" style="6" hidden="1" customWidth="1"/>
    <col min="15410" max="15615" width="9.140625" style="6"/>
    <col min="15616" max="15616" width="100.7109375" style="6" customWidth="1"/>
    <col min="15617" max="15617" width="20" style="6" customWidth="1"/>
    <col min="15618" max="15618" width="17.85546875" style="6" customWidth="1"/>
    <col min="15619" max="15664" width="16.7109375" style="6" customWidth="1"/>
    <col min="15665" max="15665" width="0" style="6" hidden="1" customWidth="1"/>
    <col min="15666" max="15871" width="9.140625" style="6"/>
    <col min="15872" max="15872" width="100.7109375" style="6" customWidth="1"/>
    <col min="15873" max="15873" width="20" style="6" customWidth="1"/>
    <col min="15874" max="15874" width="17.85546875" style="6" customWidth="1"/>
    <col min="15875" max="15920" width="16.7109375" style="6" customWidth="1"/>
    <col min="15921" max="15921" width="0" style="6" hidden="1" customWidth="1"/>
    <col min="15922" max="16127" width="9.140625" style="6"/>
    <col min="16128" max="16128" width="100.7109375" style="6" customWidth="1"/>
    <col min="16129" max="16129" width="20" style="6" customWidth="1"/>
    <col min="16130" max="16130" width="17.85546875" style="6" customWidth="1"/>
    <col min="16131" max="16176" width="16.7109375" style="6" customWidth="1"/>
    <col min="16177" max="16177" width="0" style="6" hidden="1" customWidth="1"/>
    <col min="16178" max="16384" width="9.140625" style="6"/>
  </cols>
  <sheetData>
    <row r="1" spans="1:48" ht="15.75">
      <c r="A1" s="5" t="s">
        <v>180</v>
      </c>
    </row>
    <row r="2" spans="1:48" ht="14.25">
      <c r="A2" s="105" t="s">
        <v>155</v>
      </c>
      <c r="D2" s="6" t="s">
        <v>116</v>
      </c>
      <c r="F2" s="7">
        <v>1</v>
      </c>
      <c r="H2" s="18">
        <v>1</v>
      </c>
      <c r="I2" s="18">
        <v>2</v>
      </c>
      <c r="J2" s="18">
        <v>3</v>
      </c>
      <c r="K2" s="18">
        <v>4</v>
      </c>
      <c r="L2" s="18">
        <v>5</v>
      </c>
      <c r="M2" s="18">
        <v>6</v>
      </c>
      <c r="N2" s="18">
        <v>7</v>
      </c>
      <c r="O2" s="18">
        <v>8</v>
      </c>
      <c r="P2" s="18">
        <v>9</v>
      </c>
      <c r="Q2" s="18">
        <v>10</v>
      </c>
      <c r="R2" s="18">
        <v>11</v>
      </c>
      <c r="S2" s="18">
        <v>12</v>
      </c>
    </row>
    <row r="3" spans="1:48" ht="14.25" thickBot="1">
      <c r="A3" s="8"/>
      <c r="U3" s="6"/>
      <c r="W3" s="26"/>
      <c r="Z3" s="19"/>
      <c r="AA3" s="106"/>
    </row>
    <row r="4" spans="1:48" ht="15">
      <c r="A4" s="185" t="s">
        <v>78</v>
      </c>
      <c r="B4" s="186"/>
      <c r="C4" s="186"/>
      <c r="D4" s="66" t="s">
        <v>120</v>
      </c>
      <c r="E4" s="66" t="s">
        <v>79</v>
      </c>
      <c r="F4" s="67"/>
      <c r="H4" s="84" t="s">
        <v>80</v>
      </c>
      <c r="I4" s="85"/>
      <c r="J4" s="85"/>
      <c r="K4" s="85"/>
      <c r="L4" s="85"/>
      <c r="M4" s="85"/>
      <c r="N4" s="85"/>
      <c r="O4" s="85"/>
      <c r="P4" s="85"/>
      <c r="Q4" s="85"/>
      <c r="R4" s="85"/>
      <c r="S4" s="85"/>
      <c r="T4" s="85"/>
      <c r="U4" s="85"/>
      <c r="V4" s="86"/>
      <c r="W4" s="86"/>
      <c r="X4" s="86"/>
      <c r="Y4" s="87"/>
      <c r="Z4" s="87"/>
      <c r="AA4" s="88"/>
      <c r="AB4" s="137"/>
      <c r="AD4" s="18"/>
      <c r="AR4" s="59"/>
      <c r="AT4" s="59"/>
      <c r="AV4" s="59"/>
    </row>
    <row r="5" spans="1:48" ht="41.25" thickBot="1">
      <c r="A5" s="68" t="s">
        <v>10</v>
      </c>
      <c r="B5" s="69" t="s">
        <v>11</v>
      </c>
      <c r="C5" s="69" t="s">
        <v>12</v>
      </c>
      <c r="D5" s="69" t="s">
        <v>117</v>
      </c>
      <c r="E5" s="69" t="s">
        <v>81</v>
      </c>
      <c r="F5" s="70" t="s">
        <v>118</v>
      </c>
      <c r="H5" s="68" t="s">
        <v>82</v>
      </c>
      <c r="I5" s="69" t="s">
        <v>83</v>
      </c>
      <c r="J5" s="69" t="s">
        <v>84</v>
      </c>
      <c r="K5" s="69" t="s">
        <v>85</v>
      </c>
      <c r="L5" s="69" t="s">
        <v>86</v>
      </c>
      <c r="M5" s="69" t="s">
        <v>87</v>
      </c>
      <c r="N5" s="69" t="s">
        <v>88</v>
      </c>
      <c r="O5" s="69" t="s">
        <v>89</v>
      </c>
      <c r="P5" s="69" t="s">
        <v>90</v>
      </c>
      <c r="Q5" s="69" t="s">
        <v>91</v>
      </c>
      <c r="R5" s="69" t="s">
        <v>92</v>
      </c>
      <c r="S5" s="69" t="s">
        <v>93</v>
      </c>
      <c r="T5" s="69" t="s">
        <v>108</v>
      </c>
      <c r="U5" s="69" t="s">
        <v>109</v>
      </c>
      <c r="V5" s="69" t="s">
        <v>110</v>
      </c>
      <c r="W5" s="69" t="s">
        <v>111</v>
      </c>
      <c r="X5" s="69" t="s">
        <v>112</v>
      </c>
      <c r="Y5" s="69" t="s">
        <v>113</v>
      </c>
      <c r="Z5" s="69" t="s">
        <v>114</v>
      </c>
      <c r="AA5" s="70" t="s">
        <v>174</v>
      </c>
      <c r="AB5" s="138" t="s">
        <v>175</v>
      </c>
      <c r="AC5" s="18">
        <v>3</v>
      </c>
      <c r="AP5" s="59"/>
      <c r="AR5" s="59"/>
      <c r="AT5" s="59"/>
    </row>
    <row r="6" spans="1:48">
      <c r="A6" s="71">
        <v>998418077</v>
      </c>
      <c r="B6" s="60" t="s">
        <v>94</v>
      </c>
      <c r="C6" s="60" t="s">
        <v>95</v>
      </c>
      <c r="D6" s="12"/>
      <c r="E6" s="61"/>
      <c r="F6" s="72">
        <f>+D6*E6</f>
        <v>0</v>
      </c>
      <c r="H6" s="89"/>
      <c r="I6" s="10"/>
      <c r="J6" s="10"/>
      <c r="K6" s="10"/>
      <c r="L6" s="10"/>
      <c r="M6" s="10"/>
      <c r="N6" s="10"/>
      <c r="O6" s="10"/>
      <c r="P6" s="10"/>
      <c r="Q6" s="10"/>
      <c r="R6" s="10"/>
      <c r="S6" s="10"/>
      <c r="T6" s="107">
        <f t="shared" ref="T6:T27" si="0">SUM(H6:S6)</f>
        <v>0</v>
      </c>
      <c r="U6" s="108">
        <f>+T6*E6</f>
        <v>0</v>
      </c>
      <c r="V6" s="108">
        <f t="shared" ref="V6:W8" si="1">+IF(ISERROR(T6/$F$2*12),"",T6/$F$2*12)</f>
        <v>0</v>
      </c>
      <c r="W6" s="108">
        <f t="shared" si="1"/>
        <v>0</v>
      </c>
      <c r="X6" s="109">
        <f>+V6-D6</f>
        <v>0</v>
      </c>
      <c r="Y6" s="109">
        <f t="shared" ref="Y6:Y27" si="2">+W6-F6</f>
        <v>0</v>
      </c>
      <c r="Z6" s="110" t="str">
        <f t="shared" ref="Z6:Z28" si="3">+IF(ISERROR(Y6/F6),"",Y6/F6)</f>
        <v/>
      </c>
      <c r="AA6" s="126"/>
      <c r="AB6" s="136">
        <f>IF(AA6&gt;0,AA6,W6)</f>
        <v>0</v>
      </c>
      <c r="AC6" s="18">
        <v>4</v>
      </c>
    </row>
    <row r="7" spans="1:48" ht="15" customHeight="1">
      <c r="A7" s="73">
        <v>998418076</v>
      </c>
      <c r="B7" s="14" t="s">
        <v>96</v>
      </c>
      <c r="C7" s="14" t="s">
        <v>97</v>
      </c>
      <c r="D7" s="12"/>
      <c r="E7" s="9"/>
      <c r="F7" s="74">
        <f>+D7*E7</f>
        <v>0</v>
      </c>
      <c r="H7" s="89"/>
      <c r="I7" s="10"/>
      <c r="J7" s="10"/>
      <c r="K7" s="10"/>
      <c r="L7" s="10"/>
      <c r="M7" s="10"/>
      <c r="N7" s="10"/>
      <c r="O7" s="10"/>
      <c r="P7" s="10"/>
      <c r="Q7" s="10"/>
      <c r="R7" s="11"/>
      <c r="S7" s="11"/>
      <c r="T7" s="111">
        <f t="shared" si="0"/>
        <v>0</v>
      </c>
      <c r="U7" s="112">
        <f>+T7*E7</f>
        <v>0</v>
      </c>
      <c r="V7" s="112">
        <f t="shared" si="1"/>
        <v>0</v>
      </c>
      <c r="W7" s="112">
        <f t="shared" si="1"/>
        <v>0</v>
      </c>
      <c r="X7" s="113">
        <f>+V7-D7</f>
        <v>0</v>
      </c>
      <c r="Y7" s="113">
        <f t="shared" si="2"/>
        <v>0</v>
      </c>
      <c r="Z7" s="114" t="str">
        <f t="shared" si="3"/>
        <v/>
      </c>
      <c r="AA7" s="127"/>
      <c r="AB7" s="136">
        <f t="shared" ref="AB7:AB8" si="4">IF(AA7&gt;0,AA7,W7)</f>
        <v>0</v>
      </c>
      <c r="AC7" s="18">
        <v>5</v>
      </c>
    </row>
    <row r="8" spans="1:48" ht="14.25" thickBot="1">
      <c r="A8" s="75">
        <v>998418075</v>
      </c>
      <c r="B8" s="62" t="s">
        <v>98</v>
      </c>
      <c r="C8" s="62" t="s">
        <v>99</v>
      </c>
      <c r="D8" s="63"/>
      <c r="E8" s="64"/>
      <c r="F8" s="76">
        <f>+D8*E8</f>
        <v>0</v>
      </c>
      <c r="H8" s="89"/>
      <c r="I8" s="10"/>
      <c r="J8" s="10"/>
      <c r="K8" s="10"/>
      <c r="L8" s="10"/>
      <c r="M8" s="10"/>
      <c r="N8" s="10"/>
      <c r="O8" s="10"/>
      <c r="P8" s="10"/>
      <c r="Q8" s="10"/>
      <c r="R8" s="11"/>
      <c r="S8" s="11"/>
      <c r="T8" s="111">
        <f t="shared" si="0"/>
        <v>0</v>
      </c>
      <c r="U8" s="112">
        <f>+T8*E8</f>
        <v>0</v>
      </c>
      <c r="V8" s="112">
        <f t="shared" si="1"/>
        <v>0</v>
      </c>
      <c r="W8" s="112">
        <f t="shared" si="1"/>
        <v>0</v>
      </c>
      <c r="X8" s="113">
        <f>+V8-D8</f>
        <v>0</v>
      </c>
      <c r="Y8" s="113">
        <f t="shared" si="2"/>
        <v>0</v>
      </c>
      <c r="Z8" s="114" t="str">
        <f t="shared" si="3"/>
        <v/>
      </c>
      <c r="AA8" s="127"/>
      <c r="AB8" s="136">
        <f t="shared" si="4"/>
        <v>0</v>
      </c>
      <c r="AC8" s="18">
        <v>6</v>
      </c>
    </row>
    <row r="9" spans="1:48" ht="13.9" customHeight="1">
      <c r="A9" s="185" t="s">
        <v>9</v>
      </c>
      <c r="B9" s="186"/>
      <c r="C9" s="186"/>
      <c r="D9" s="66" t="s">
        <v>120</v>
      </c>
      <c r="E9" s="66" t="s">
        <v>79</v>
      </c>
      <c r="F9" s="67"/>
      <c r="H9" s="84"/>
      <c r="I9" s="85"/>
      <c r="J9" s="85"/>
      <c r="K9" s="85"/>
      <c r="L9" s="85"/>
      <c r="M9" s="85"/>
      <c r="N9" s="85"/>
      <c r="O9" s="85"/>
      <c r="P9" s="85"/>
      <c r="Q9" s="85"/>
      <c r="R9" s="85"/>
      <c r="S9" s="85"/>
      <c r="T9" s="85"/>
      <c r="U9" s="85"/>
      <c r="V9" s="86"/>
      <c r="W9" s="86"/>
      <c r="X9" s="86"/>
      <c r="Y9" s="87"/>
      <c r="Z9" s="87"/>
      <c r="AA9" s="88"/>
      <c r="AB9" s="139"/>
      <c r="AC9" s="18"/>
    </row>
    <row r="10" spans="1:48" ht="41.25" thickBot="1">
      <c r="A10" s="68" t="s">
        <v>10</v>
      </c>
      <c r="B10" s="69" t="s">
        <v>11</v>
      </c>
      <c r="C10" s="69" t="s">
        <v>12</v>
      </c>
      <c r="D10" s="69" t="s">
        <v>117</v>
      </c>
      <c r="E10" s="69" t="s">
        <v>81</v>
      </c>
      <c r="F10" s="70" t="s">
        <v>118</v>
      </c>
      <c r="H10" s="68" t="s">
        <v>82</v>
      </c>
      <c r="I10" s="69" t="s">
        <v>83</v>
      </c>
      <c r="J10" s="69" t="s">
        <v>84</v>
      </c>
      <c r="K10" s="69" t="s">
        <v>85</v>
      </c>
      <c r="L10" s="69" t="s">
        <v>86</v>
      </c>
      <c r="M10" s="69" t="s">
        <v>87</v>
      </c>
      <c r="N10" s="69" t="s">
        <v>88</v>
      </c>
      <c r="O10" s="69" t="s">
        <v>89</v>
      </c>
      <c r="P10" s="69" t="s">
        <v>90</v>
      </c>
      <c r="Q10" s="69" t="s">
        <v>91</v>
      </c>
      <c r="R10" s="69" t="s">
        <v>92</v>
      </c>
      <c r="S10" s="69" t="s">
        <v>93</v>
      </c>
      <c r="T10" s="69" t="s">
        <v>108</v>
      </c>
      <c r="U10" s="69" t="s">
        <v>109</v>
      </c>
      <c r="V10" s="69" t="s">
        <v>110</v>
      </c>
      <c r="W10" s="69" t="s">
        <v>111</v>
      </c>
      <c r="X10" s="69" t="s">
        <v>112</v>
      </c>
      <c r="Y10" s="69" t="s">
        <v>113</v>
      </c>
      <c r="Z10" s="69" t="s">
        <v>114</v>
      </c>
      <c r="AA10" s="70" t="s">
        <v>174</v>
      </c>
      <c r="AB10" s="139"/>
      <c r="AC10" s="18"/>
    </row>
    <row r="11" spans="1:48">
      <c r="A11" s="77">
        <v>998418052</v>
      </c>
      <c r="B11" s="65" t="s">
        <v>13</v>
      </c>
      <c r="C11" s="65" t="s">
        <v>14</v>
      </c>
      <c r="D11" s="12"/>
      <c r="E11" s="61"/>
      <c r="F11" s="72">
        <f t="shared" ref="F11:F22" si="5">+D11*E11</f>
        <v>0</v>
      </c>
      <c r="H11" s="89"/>
      <c r="I11" s="10"/>
      <c r="J11" s="10"/>
      <c r="K11" s="10"/>
      <c r="L11" s="10"/>
      <c r="M11" s="10"/>
      <c r="N11" s="10"/>
      <c r="O11" s="10"/>
      <c r="P11" s="10"/>
      <c r="Q11" s="10"/>
      <c r="R11" s="11"/>
      <c r="S11" s="11"/>
      <c r="T11" s="111">
        <f t="shared" si="0"/>
        <v>0</v>
      </c>
      <c r="U11" s="112">
        <f t="shared" ref="U11:U22" si="6">+T11*E11</f>
        <v>0</v>
      </c>
      <c r="V11" s="112">
        <f t="shared" ref="V11:V22" si="7">+IF(ISERROR(T11/$F$2*12),"",T11/$F$2*12)</f>
        <v>0</v>
      </c>
      <c r="W11" s="112">
        <f t="shared" ref="W11:W22" si="8">+IF(ISERROR(U11/$F$2*12),"",U11/$F$2*12)</f>
        <v>0</v>
      </c>
      <c r="X11" s="113">
        <f t="shared" ref="X11:X22" si="9">+V11-D11</f>
        <v>0</v>
      </c>
      <c r="Y11" s="113">
        <f t="shared" si="2"/>
        <v>0</v>
      </c>
      <c r="Z11" s="114" t="str">
        <f t="shared" si="3"/>
        <v/>
      </c>
      <c r="AA11" s="127"/>
      <c r="AB11" s="136">
        <f t="shared" ref="AB11:AB22" si="10">IF(AA11&gt;0,AA11,W11)</f>
        <v>0</v>
      </c>
      <c r="AC11" s="18">
        <v>7</v>
      </c>
    </row>
    <row r="12" spans="1:48">
      <c r="A12" s="78">
        <v>998418053</v>
      </c>
      <c r="B12" s="15" t="s">
        <v>15</v>
      </c>
      <c r="C12" s="15" t="s">
        <v>16</v>
      </c>
      <c r="D12" s="12"/>
      <c r="E12" s="9"/>
      <c r="F12" s="74">
        <f t="shared" si="5"/>
        <v>0</v>
      </c>
      <c r="H12" s="89"/>
      <c r="I12" s="10"/>
      <c r="J12" s="10"/>
      <c r="K12" s="10"/>
      <c r="L12" s="10"/>
      <c r="M12" s="10"/>
      <c r="N12" s="10"/>
      <c r="O12" s="10"/>
      <c r="P12" s="10"/>
      <c r="Q12" s="10"/>
      <c r="R12" s="11"/>
      <c r="S12" s="11"/>
      <c r="T12" s="111">
        <f t="shared" si="0"/>
        <v>0</v>
      </c>
      <c r="U12" s="112">
        <f t="shared" si="6"/>
        <v>0</v>
      </c>
      <c r="V12" s="112">
        <f t="shared" si="7"/>
        <v>0</v>
      </c>
      <c r="W12" s="112">
        <f t="shared" si="8"/>
        <v>0</v>
      </c>
      <c r="X12" s="113">
        <f t="shared" si="9"/>
        <v>0</v>
      </c>
      <c r="Y12" s="113">
        <f t="shared" si="2"/>
        <v>0</v>
      </c>
      <c r="Z12" s="114" t="str">
        <f t="shared" si="3"/>
        <v/>
      </c>
      <c r="AA12" s="127"/>
      <c r="AB12" s="136">
        <f t="shared" si="10"/>
        <v>0</v>
      </c>
      <c r="AC12" s="18">
        <v>8</v>
      </c>
    </row>
    <row r="13" spans="1:48">
      <c r="A13" s="78">
        <v>998418034</v>
      </c>
      <c r="B13" s="15" t="s">
        <v>17</v>
      </c>
      <c r="C13" s="15" t="s">
        <v>18</v>
      </c>
      <c r="D13" s="12"/>
      <c r="E13" s="9"/>
      <c r="F13" s="74">
        <f t="shared" si="5"/>
        <v>0</v>
      </c>
      <c r="H13" s="89"/>
      <c r="I13" s="10"/>
      <c r="J13" s="10"/>
      <c r="K13" s="10"/>
      <c r="L13" s="10"/>
      <c r="M13" s="10"/>
      <c r="N13" s="10"/>
      <c r="O13" s="10"/>
      <c r="P13" s="10"/>
      <c r="Q13" s="10"/>
      <c r="R13" s="11"/>
      <c r="S13" s="11"/>
      <c r="T13" s="111">
        <f t="shared" si="0"/>
        <v>0</v>
      </c>
      <c r="U13" s="112">
        <f t="shared" si="6"/>
        <v>0</v>
      </c>
      <c r="V13" s="112">
        <f t="shared" si="7"/>
        <v>0</v>
      </c>
      <c r="W13" s="112">
        <f t="shared" si="8"/>
        <v>0</v>
      </c>
      <c r="X13" s="113">
        <f t="shared" si="9"/>
        <v>0</v>
      </c>
      <c r="Y13" s="113">
        <f t="shared" si="2"/>
        <v>0</v>
      </c>
      <c r="Z13" s="114" t="str">
        <f t="shared" si="3"/>
        <v/>
      </c>
      <c r="AA13" s="127"/>
      <c r="AB13" s="136">
        <f t="shared" si="10"/>
        <v>0</v>
      </c>
      <c r="AC13" s="18">
        <v>9</v>
      </c>
    </row>
    <row r="14" spans="1:48">
      <c r="A14" s="78">
        <v>998418051</v>
      </c>
      <c r="B14" s="15" t="s">
        <v>19</v>
      </c>
      <c r="C14" s="15" t="s">
        <v>20</v>
      </c>
      <c r="D14" s="12"/>
      <c r="E14" s="9"/>
      <c r="F14" s="74">
        <f t="shared" si="5"/>
        <v>0</v>
      </c>
      <c r="H14" s="89"/>
      <c r="I14" s="10"/>
      <c r="J14" s="10"/>
      <c r="K14" s="10"/>
      <c r="L14" s="10"/>
      <c r="M14" s="10"/>
      <c r="N14" s="10"/>
      <c r="O14" s="10"/>
      <c r="P14" s="10"/>
      <c r="Q14" s="10"/>
      <c r="R14" s="11"/>
      <c r="S14" s="11"/>
      <c r="T14" s="111">
        <f t="shared" si="0"/>
        <v>0</v>
      </c>
      <c r="U14" s="112">
        <f t="shared" si="6"/>
        <v>0</v>
      </c>
      <c r="V14" s="112">
        <f t="shared" si="7"/>
        <v>0</v>
      </c>
      <c r="W14" s="112">
        <f t="shared" si="8"/>
        <v>0</v>
      </c>
      <c r="X14" s="113">
        <f t="shared" si="9"/>
        <v>0</v>
      </c>
      <c r="Y14" s="113">
        <f t="shared" si="2"/>
        <v>0</v>
      </c>
      <c r="Z14" s="114" t="str">
        <f t="shared" si="3"/>
        <v/>
      </c>
      <c r="AA14" s="127"/>
      <c r="AB14" s="136">
        <f t="shared" si="10"/>
        <v>0</v>
      </c>
      <c r="AC14" s="18">
        <v>10</v>
      </c>
    </row>
    <row r="15" spans="1:48">
      <c r="A15" s="78">
        <v>998418050</v>
      </c>
      <c r="B15" s="15" t="s">
        <v>21</v>
      </c>
      <c r="C15" s="15" t="s">
        <v>22</v>
      </c>
      <c r="D15" s="12"/>
      <c r="E15" s="9"/>
      <c r="F15" s="74">
        <f t="shared" si="5"/>
        <v>0</v>
      </c>
      <c r="H15" s="89"/>
      <c r="I15" s="10"/>
      <c r="J15" s="10"/>
      <c r="K15" s="10"/>
      <c r="L15" s="10"/>
      <c r="M15" s="10"/>
      <c r="N15" s="10"/>
      <c r="O15" s="10"/>
      <c r="P15" s="10"/>
      <c r="Q15" s="10"/>
      <c r="R15" s="11"/>
      <c r="S15" s="11"/>
      <c r="T15" s="111">
        <f t="shared" si="0"/>
        <v>0</v>
      </c>
      <c r="U15" s="112">
        <f t="shared" si="6"/>
        <v>0</v>
      </c>
      <c r="V15" s="112">
        <f t="shared" si="7"/>
        <v>0</v>
      </c>
      <c r="W15" s="112">
        <f t="shared" si="8"/>
        <v>0</v>
      </c>
      <c r="X15" s="113">
        <f t="shared" si="9"/>
        <v>0</v>
      </c>
      <c r="Y15" s="113">
        <f t="shared" si="2"/>
        <v>0</v>
      </c>
      <c r="Z15" s="114" t="str">
        <f t="shared" si="3"/>
        <v/>
      </c>
      <c r="AA15" s="127"/>
      <c r="AB15" s="136">
        <f t="shared" si="10"/>
        <v>0</v>
      </c>
      <c r="AC15" s="18">
        <v>11</v>
      </c>
    </row>
    <row r="16" spans="1:48">
      <c r="A16" s="78">
        <v>998418049</v>
      </c>
      <c r="B16" s="15" t="s">
        <v>23</v>
      </c>
      <c r="C16" s="15" t="s">
        <v>24</v>
      </c>
      <c r="D16" s="12"/>
      <c r="E16" s="9"/>
      <c r="F16" s="74">
        <f t="shared" si="5"/>
        <v>0</v>
      </c>
      <c r="H16" s="89"/>
      <c r="I16" s="10"/>
      <c r="J16" s="10"/>
      <c r="K16" s="10"/>
      <c r="L16" s="10"/>
      <c r="M16" s="10"/>
      <c r="N16" s="10"/>
      <c r="O16" s="10"/>
      <c r="P16" s="10"/>
      <c r="Q16" s="10"/>
      <c r="R16" s="11"/>
      <c r="S16" s="11"/>
      <c r="T16" s="111">
        <f t="shared" si="0"/>
        <v>0</v>
      </c>
      <c r="U16" s="112">
        <f t="shared" si="6"/>
        <v>0</v>
      </c>
      <c r="V16" s="112">
        <f t="shared" si="7"/>
        <v>0</v>
      </c>
      <c r="W16" s="112">
        <f t="shared" si="8"/>
        <v>0</v>
      </c>
      <c r="X16" s="113">
        <f t="shared" si="9"/>
        <v>0</v>
      </c>
      <c r="Y16" s="113">
        <f t="shared" si="2"/>
        <v>0</v>
      </c>
      <c r="Z16" s="114" t="str">
        <f t="shared" si="3"/>
        <v/>
      </c>
      <c r="AA16" s="127"/>
      <c r="AB16" s="136">
        <f t="shared" si="10"/>
        <v>0</v>
      </c>
      <c r="AC16" s="18">
        <v>12</v>
      </c>
    </row>
    <row r="17" spans="1:48">
      <c r="A17" s="78">
        <v>998418029</v>
      </c>
      <c r="B17" s="15" t="s">
        <v>25</v>
      </c>
      <c r="C17" s="15" t="s">
        <v>26</v>
      </c>
      <c r="D17" s="12"/>
      <c r="E17" s="9"/>
      <c r="F17" s="74">
        <f t="shared" si="5"/>
        <v>0</v>
      </c>
      <c r="H17" s="89"/>
      <c r="I17" s="10"/>
      <c r="J17" s="10"/>
      <c r="K17" s="10"/>
      <c r="L17" s="10"/>
      <c r="M17" s="10"/>
      <c r="N17" s="10"/>
      <c r="O17" s="10"/>
      <c r="P17" s="10"/>
      <c r="Q17" s="10"/>
      <c r="R17" s="11"/>
      <c r="S17" s="11"/>
      <c r="T17" s="111">
        <f t="shared" si="0"/>
        <v>0</v>
      </c>
      <c r="U17" s="112">
        <f t="shared" si="6"/>
        <v>0</v>
      </c>
      <c r="V17" s="112">
        <f t="shared" si="7"/>
        <v>0</v>
      </c>
      <c r="W17" s="112">
        <f t="shared" si="8"/>
        <v>0</v>
      </c>
      <c r="X17" s="113">
        <f t="shared" si="9"/>
        <v>0</v>
      </c>
      <c r="Y17" s="113">
        <f t="shared" si="2"/>
        <v>0</v>
      </c>
      <c r="Z17" s="114" t="str">
        <f t="shared" si="3"/>
        <v/>
      </c>
      <c r="AA17" s="127"/>
      <c r="AB17" s="136">
        <f t="shared" si="10"/>
        <v>0</v>
      </c>
    </row>
    <row r="18" spans="1:48">
      <c r="A18" s="78">
        <v>998418048</v>
      </c>
      <c r="B18" s="15" t="s">
        <v>27</v>
      </c>
      <c r="C18" s="15" t="s">
        <v>28</v>
      </c>
      <c r="D18" s="12"/>
      <c r="E18" s="9"/>
      <c r="F18" s="74">
        <f t="shared" si="5"/>
        <v>0</v>
      </c>
      <c r="H18" s="89"/>
      <c r="I18" s="10"/>
      <c r="J18" s="11"/>
      <c r="K18" s="11"/>
      <c r="L18" s="11"/>
      <c r="M18" s="11"/>
      <c r="N18" s="11"/>
      <c r="O18" s="11"/>
      <c r="P18" s="11"/>
      <c r="Q18" s="11"/>
      <c r="R18" s="11"/>
      <c r="S18" s="11"/>
      <c r="T18" s="111">
        <f t="shared" si="0"/>
        <v>0</v>
      </c>
      <c r="U18" s="112">
        <f t="shared" si="6"/>
        <v>0</v>
      </c>
      <c r="V18" s="112">
        <f t="shared" si="7"/>
        <v>0</v>
      </c>
      <c r="W18" s="112">
        <f t="shared" si="8"/>
        <v>0</v>
      </c>
      <c r="X18" s="113">
        <f t="shared" si="9"/>
        <v>0</v>
      </c>
      <c r="Y18" s="113">
        <f t="shared" si="2"/>
        <v>0</v>
      </c>
      <c r="Z18" s="114" t="str">
        <f t="shared" si="3"/>
        <v/>
      </c>
      <c r="AA18" s="127"/>
      <c r="AB18" s="136">
        <f t="shared" si="10"/>
        <v>0</v>
      </c>
    </row>
    <row r="19" spans="1:48">
      <c r="A19" s="78">
        <v>998418047</v>
      </c>
      <c r="B19" s="15" t="s">
        <v>29</v>
      </c>
      <c r="C19" s="15" t="s">
        <v>30</v>
      </c>
      <c r="D19" s="12"/>
      <c r="E19" s="9"/>
      <c r="F19" s="74">
        <f t="shared" si="5"/>
        <v>0</v>
      </c>
      <c r="H19" s="89"/>
      <c r="I19" s="10"/>
      <c r="J19" s="11"/>
      <c r="K19" s="11"/>
      <c r="L19" s="11"/>
      <c r="M19" s="11"/>
      <c r="N19" s="11"/>
      <c r="O19" s="11"/>
      <c r="P19" s="11"/>
      <c r="Q19" s="11"/>
      <c r="R19" s="11"/>
      <c r="S19" s="11"/>
      <c r="T19" s="111">
        <f t="shared" si="0"/>
        <v>0</v>
      </c>
      <c r="U19" s="112">
        <f t="shared" si="6"/>
        <v>0</v>
      </c>
      <c r="V19" s="112">
        <f t="shared" si="7"/>
        <v>0</v>
      </c>
      <c r="W19" s="112">
        <f t="shared" si="8"/>
        <v>0</v>
      </c>
      <c r="X19" s="113">
        <f t="shared" si="9"/>
        <v>0</v>
      </c>
      <c r="Y19" s="113">
        <f t="shared" si="2"/>
        <v>0</v>
      </c>
      <c r="Z19" s="114" t="str">
        <f t="shared" si="3"/>
        <v/>
      </c>
      <c r="AA19" s="127"/>
      <c r="AB19" s="136">
        <f t="shared" si="10"/>
        <v>0</v>
      </c>
    </row>
    <row r="20" spans="1:48">
      <c r="A20" s="78">
        <v>998418046</v>
      </c>
      <c r="B20" s="15" t="s">
        <v>31</v>
      </c>
      <c r="C20" s="15" t="s">
        <v>32</v>
      </c>
      <c r="D20" s="12"/>
      <c r="E20" s="9"/>
      <c r="F20" s="74">
        <f t="shared" si="5"/>
        <v>0</v>
      </c>
      <c r="H20" s="89"/>
      <c r="I20" s="10"/>
      <c r="J20" s="11"/>
      <c r="K20" s="11"/>
      <c r="L20" s="11"/>
      <c r="M20" s="11"/>
      <c r="N20" s="11"/>
      <c r="O20" s="11"/>
      <c r="P20" s="11"/>
      <c r="Q20" s="11"/>
      <c r="R20" s="11"/>
      <c r="S20" s="11"/>
      <c r="T20" s="111">
        <f t="shared" si="0"/>
        <v>0</v>
      </c>
      <c r="U20" s="112">
        <f t="shared" si="6"/>
        <v>0</v>
      </c>
      <c r="V20" s="112">
        <f t="shared" si="7"/>
        <v>0</v>
      </c>
      <c r="W20" s="112">
        <f t="shared" si="8"/>
        <v>0</v>
      </c>
      <c r="X20" s="113">
        <f t="shared" si="9"/>
        <v>0</v>
      </c>
      <c r="Y20" s="113">
        <f t="shared" si="2"/>
        <v>0</v>
      </c>
      <c r="Z20" s="114" t="str">
        <f t="shared" si="3"/>
        <v/>
      </c>
      <c r="AA20" s="127"/>
      <c r="AB20" s="136">
        <f t="shared" si="10"/>
        <v>0</v>
      </c>
    </row>
    <row r="21" spans="1:48">
      <c r="A21" s="78">
        <v>998418022</v>
      </c>
      <c r="B21" s="15" t="s">
        <v>33</v>
      </c>
      <c r="C21" s="15" t="s">
        <v>34</v>
      </c>
      <c r="D21" s="12"/>
      <c r="E21" s="9"/>
      <c r="F21" s="74">
        <f t="shared" si="5"/>
        <v>0</v>
      </c>
      <c r="H21" s="89"/>
      <c r="I21" s="10"/>
      <c r="J21" s="11"/>
      <c r="K21" s="11"/>
      <c r="L21" s="11"/>
      <c r="M21" s="11"/>
      <c r="N21" s="11"/>
      <c r="O21" s="11"/>
      <c r="P21" s="11"/>
      <c r="Q21" s="11"/>
      <c r="R21" s="11"/>
      <c r="S21" s="11"/>
      <c r="T21" s="111">
        <f t="shared" si="0"/>
        <v>0</v>
      </c>
      <c r="U21" s="112">
        <f t="shared" si="6"/>
        <v>0</v>
      </c>
      <c r="V21" s="112">
        <f t="shared" si="7"/>
        <v>0</v>
      </c>
      <c r="W21" s="112">
        <f t="shared" si="8"/>
        <v>0</v>
      </c>
      <c r="X21" s="113">
        <f t="shared" si="9"/>
        <v>0</v>
      </c>
      <c r="Y21" s="113">
        <f t="shared" si="2"/>
        <v>0</v>
      </c>
      <c r="Z21" s="114" t="str">
        <f t="shared" si="3"/>
        <v/>
      </c>
      <c r="AA21" s="127"/>
      <c r="AB21" s="136">
        <f t="shared" si="10"/>
        <v>0</v>
      </c>
    </row>
    <row r="22" spans="1:48" ht="14.25" thickBot="1">
      <c r="A22" s="78">
        <v>998418045</v>
      </c>
      <c r="B22" s="15" t="s">
        <v>35</v>
      </c>
      <c r="C22" s="15" t="s">
        <v>36</v>
      </c>
      <c r="D22" s="12"/>
      <c r="E22" s="9"/>
      <c r="F22" s="74">
        <f t="shared" si="5"/>
        <v>0</v>
      </c>
      <c r="H22" s="89"/>
      <c r="I22" s="10"/>
      <c r="J22" s="11"/>
      <c r="K22" s="11"/>
      <c r="L22" s="11"/>
      <c r="M22" s="11"/>
      <c r="N22" s="11"/>
      <c r="O22" s="11"/>
      <c r="P22" s="11"/>
      <c r="Q22" s="11"/>
      <c r="R22" s="11"/>
      <c r="S22" s="11"/>
      <c r="T22" s="111">
        <f t="shared" si="0"/>
        <v>0</v>
      </c>
      <c r="U22" s="112">
        <f t="shared" si="6"/>
        <v>0</v>
      </c>
      <c r="V22" s="112">
        <f t="shared" si="7"/>
        <v>0</v>
      </c>
      <c r="W22" s="112">
        <f t="shared" si="8"/>
        <v>0</v>
      </c>
      <c r="X22" s="113">
        <f t="shared" si="9"/>
        <v>0</v>
      </c>
      <c r="Y22" s="113">
        <f t="shared" si="2"/>
        <v>0</v>
      </c>
      <c r="Z22" s="114" t="str">
        <f t="shared" si="3"/>
        <v/>
      </c>
      <c r="AA22" s="127"/>
      <c r="AB22" s="136">
        <f t="shared" si="10"/>
        <v>0</v>
      </c>
    </row>
    <row r="23" spans="1:48" ht="13.9" customHeight="1">
      <c r="A23" s="185" t="s">
        <v>37</v>
      </c>
      <c r="B23" s="186"/>
      <c r="C23" s="186"/>
      <c r="D23" s="66" t="s">
        <v>120</v>
      </c>
      <c r="E23" s="66" t="s">
        <v>79</v>
      </c>
      <c r="F23" s="67"/>
      <c r="H23" s="84"/>
      <c r="I23" s="85"/>
      <c r="J23" s="85"/>
      <c r="K23" s="85"/>
      <c r="L23" s="85"/>
      <c r="M23" s="85"/>
      <c r="N23" s="85"/>
      <c r="O23" s="85"/>
      <c r="P23" s="85"/>
      <c r="Q23" s="85"/>
      <c r="R23" s="85"/>
      <c r="S23" s="85"/>
      <c r="T23" s="85"/>
      <c r="U23" s="85"/>
      <c r="V23" s="86"/>
      <c r="W23" s="86"/>
      <c r="X23" s="86"/>
      <c r="Y23" s="87"/>
      <c r="Z23" s="87"/>
      <c r="AA23" s="88"/>
      <c r="AB23" s="139"/>
    </row>
    <row r="24" spans="1:48" ht="41.25" thickBot="1">
      <c r="A24" s="68" t="s">
        <v>10</v>
      </c>
      <c r="B24" s="69" t="s">
        <v>11</v>
      </c>
      <c r="C24" s="69" t="s">
        <v>12</v>
      </c>
      <c r="D24" s="69" t="s">
        <v>117</v>
      </c>
      <c r="E24" s="69" t="s">
        <v>81</v>
      </c>
      <c r="F24" s="70" t="s">
        <v>118</v>
      </c>
      <c r="H24" s="68" t="s">
        <v>82</v>
      </c>
      <c r="I24" s="69" t="s">
        <v>83</v>
      </c>
      <c r="J24" s="69" t="s">
        <v>84</v>
      </c>
      <c r="K24" s="69" t="s">
        <v>85</v>
      </c>
      <c r="L24" s="69" t="s">
        <v>86</v>
      </c>
      <c r="M24" s="69" t="s">
        <v>87</v>
      </c>
      <c r="N24" s="69" t="s">
        <v>88</v>
      </c>
      <c r="O24" s="69" t="s">
        <v>89</v>
      </c>
      <c r="P24" s="69" t="s">
        <v>90</v>
      </c>
      <c r="Q24" s="69" t="s">
        <v>91</v>
      </c>
      <c r="R24" s="69" t="s">
        <v>92</v>
      </c>
      <c r="S24" s="69" t="s">
        <v>93</v>
      </c>
      <c r="T24" s="69" t="s">
        <v>108</v>
      </c>
      <c r="U24" s="69" t="s">
        <v>109</v>
      </c>
      <c r="V24" s="69" t="s">
        <v>110</v>
      </c>
      <c r="W24" s="69" t="s">
        <v>111</v>
      </c>
      <c r="X24" s="69" t="s">
        <v>112</v>
      </c>
      <c r="Y24" s="69" t="s">
        <v>113</v>
      </c>
      <c r="Z24" s="69" t="s">
        <v>114</v>
      </c>
      <c r="AA24" s="70" t="s">
        <v>174</v>
      </c>
      <c r="AB24" s="139"/>
    </row>
    <row r="25" spans="1:48">
      <c r="A25" s="78">
        <v>998418043</v>
      </c>
      <c r="B25" s="15" t="s">
        <v>38</v>
      </c>
      <c r="C25" s="15" t="s">
        <v>39</v>
      </c>
      <c r="D25" s="12"/>
      <c r="E25" s="9"/>
      <c r="F25" s="74">
        <f>+D25*E25</f>
        <v>0</v>
      </c>
      <c r="H25" s="89"/>
      <c r="I25" s="10"/>
      <c r="J25" s="11"/>
      <c r="K25" s="11"/>
      <c r="L25" s="11"/>
      <c r="M25" s="11"/>
      <c r="N25" s="11"/>
      <c r="O25" s="11"/>
      <c r="P25" s="11"/>
      <c r="Q25" s="11"/>
      <c r="R25" s="11"/>
      <c r="S25" s="11"/>
      <c r="T25" s="111">
        <f t="shared" si="0"/>
        <v>0</v>
      </c>
      <c r="U25" s="112">
        <f>+T25*E25</f>
        <v>0</v>
      </c>
      <c r="V25" s="112">
        <f t="shared" ref="V25:W27" si="11">+IF(ISERROR(T25/$F$2*12),"",T25/$F$2*12)</f>
        <v>0</v>
      </c>
      <c r="W25" s="112">
        <f t="shared" si="11"/>
        <v>0</v>
      </c>
      <c r="X25" s="113">
        <f>+V25-D25</f>
        <v>0</v>
      </c>
      <c r="Y25" s="113">
        <f t="shared" si="2"/>
        <v>0</v>
      </c>
      <c r="Z25" s="114" t="str">
        <f t="shared" si="3"/>
        <v/>
      </c>
      <c r="AA25" s="127"/>
      <c r="AB25" s="136">
        <f t="shared" ref="AB25:AB27" si="12">IF(AA25&gt;0,AA25,W25)</f>
        <v>0</v>
      </c>
    </row>
    <row r="26" spans="1:48">
      <c r="A26" s="78">
        <v>998418072</v>
      </c>
      <c r="B26" s="15" t="s">
        <v>40</v>
      </c>
      <c r="C26" s="15" t="s">
        <v>41</v>
      </c>
      <c r="D26" s="12"/>
      <c r="E26" s="9"/>
      <c r="F26" s="74">
        <f>+D26*E26</f>
        <v>0</v>
      </c>
      <c r="H26" s="89"/>
      <c r="I26" s="10"/>
      <c r="J26" s="11"/>
      <c r="K26" s="11"/>
      <c r="L26" s="11"/>
      <c r="M26" s="11"/>
      <c r="N26" s="11"/>
      <c r="O26" s="11"/>
      <c r="P26" s="11"/>
      <c r="Q26" s="11"/>
      <c r="R26" s="11"/>
      <c r="S26" s="11"/>
      <c r="T26" s="111">
        <f t="shared" si="0"/>
        <v>0</v>
      </c>
      <c r="U26" s="112">
        <f>+T26*E26</f>
        <v>0</v>
      </c>
      <c r="V26" s="112">
        <f t="shared" si="11"/>
        <v>0</v>
      </c>
      <c r="W26" s="112">
        <f t="shared" si="11"/>
        <v>0</v>
      </c>
      <c r="X26" s="113">
        <f>+V26-D26</f>
        <v>0</v>
      </c>
      <c r="Y26" s="113">
        <f t="shared" si="2"/>
        <v>0</v>
      </c>
      <c r="Z26" s="114" t="str">
        <f t="shared" si="3"/>
        <v/>
      </c>
      <c r="AA26" s="127"/>
      <c r="AB26" s="136">
        <f t="shared" si="12"/>
        <v>0</v>
      </c>
    </row>
    <row r="27" spans="1:48" ht="14.25" thickBot="1">
      <c r="A27" s="79">
        <v>998418071</v>
      </c>
      <c r="B27" s="80" t="s">
        <v>42</v>
      </c>
      <c r="C27" s="80" t="s">
        <v>43</v>
      </c>
      <c r="D27" s="81"/>
      <c r="E27" s="82"/>
      <c r="F27" s="83">
        <f>+D27*E27</f>
        <v>0</v>
      </c>
      <c r="H27" s="90"/>
      <c r="I27" s="91"/>
      <c r="J27" s="92"/>
      <c r="K27" s="92"/>
      <c r="L27" s="92"/>
      <c r="M27" s="92"/>
      <c r="N27" s="92"/>
      <c r="O27" s="92"/>
      <c r="P27" s="92"/>
      <c r="Q27" s="92"/>
      <c r="R27" s="92"/>
      <c r="S27" s="92"/>
      <c r="T27" s="115">
        <f t="shared" si="0"/>
        <v>0</v>
      </c>
      <c r="U27" s="116">
        <f>+T27*E27</f>
        <v>0</v>
      </c>
      <c r="V27" s="116">
        <f t="shared" si="11"/>
        <v>0</v>
      </c>
      <c r="W27" s="116">
        <f t="shared" si="11"/>
        <v>0</v>
      </c>
      <c r="X27" s="117">
        <f>+V27-D27</f>
        <v>0</v>
      </c>
      <c r="Y27" s="117">
        <f t="shared" si="2"/>
        <v>0</v>
      </c>
      <c r="Z27" s="118" t="str">
        <f t="shared" si="3"/>
        <v/>
      </c>
      <c r="AA27" s="128"/>
      <c r="AB27" s="136">
        <f t="shared" si="12"/>
        <v>0</v>
      </c>
    </row>
    <row r="28" spans="1:48">
      <c r="E28" s="20"/>
      <c r="F28" s="16"/>
      <c r="H28" s="17">
        <f t="shared" ref="H28:Y28" si="13">SUM(H6:H27)</f>
        <v>0</v>
      </c>
      <c r="I28" s="17">
        <f t="shared" si="13"/>
        <v>0</v>
      </c>
      <c r="J28" s="17">
        <f t="shared" si="13"/>
        <v>0</v>
      </c>
      <c r="K28" s="17">
        <f t="shared" si="13"/>
        <v>0</v>
      </c>
      <c r="L28" s="17">
        <f t="shared" si="13"/>
        <v>0</v>
      </c>
      <c r="M28" s="17">
        <f t="shared" si="13"/>
        <v>0</v>
      </c>
      <c r="N28" s="17">
        <f t="shared" si="13"/>
        <v>0</v>
      </c>
      <c r="O28" s="17">
        <f t="shared" si="13"/>
        <v>0</v>
      </c>
      <c r="P28" s="17">
        <f t="shared" si="13"/>
        <v>0</v>
      </c>
      <c r="Q28" s="17">
        <f t="shared" si="13"/>
        <v>0</v>
      </c>
      <c r="R28" s="17">
        <f t="shared" si="13"/>
        <v>0</v>
      </c>
      <c r="S28" s="17">
        <f t="shared" si="13"/>
        <v>0</v>
      </c>
      <c r="T28" s="21">
        <f>SUM(T6:T27)</f>
        <v>0</v>
      </c>
      <c r="U28" s="22">
        <f t="shared" si="13"/>
        <v>0</v>
      </c>
      <c r="V28" s="22">
        <f t="shared" si="13"/>
        <v>0</v>
      </c>
      <c r="W28" s="22">
        <f t="shared" si="13"/>
        <v>0</v>
      </c>
      <c r="X28" s="23">
        <f t="shared" si="13"/>
        <v>0</v>
      </c>
      <c r="Y28" s="23">
        <f t="shared" si="13"/>
        <v>0</v>
      </c>
      <c r="Z28" s="24" t="str">
        <f t="shared" si="3"/>
        <v/>
      </c>
      <c r="AA28" s="17">
        <f>SUM(AA6:AA27)</f>
        <v>0</v>
      </c>
      <c r="AB28" s="136">
        <f>SUM(AB6:AB27)</f>
        <v>0</v>
      </c>
    </row>
    <row r="29" spans="1:48" ht="14.25" thickBot="1">
      <c r="E29" s="20"/>
      <c r="F29" s="16"/>
      <c r="T29" s="25"/>
      <c r="U29" s="26"/>
      <c r="V29" s="26"/>
      <c r="W29" s="26"/>
      <c r="X29" s="27"/>
      <c r="Y29" s="27"/>
      <c r="Z29" s="24"/>
    </row>
    <row r="30" spans="1:48" ht="14.45" customHeight="1">
      <c r="A30" s="185" t="s">
        <v>78</v>
      </c>
      <c r="B30" s="186"/>
      <c r="C30" s="186"/>
      <c r="D30" s="66" t="s">
        <v>120</v>
      </c>
      <c r="E30" s="66" t="s">
        <v>79</v>
      </c>
      <c r="F30" s="67"/>
      <c r="H30" s="84" t="s">
        <v>80</v>
      </c>
      <c r="I30" s="85"/>
      <c r="J30" s="85"/>
      <c r="K30" s="85"/>
      <c r="L30" s="85"/>
      <c r="M30" s="85"/>
      <c r="N30" s="85"/>
      <c r="O30" s="85"/>
      <c r="P30" s="85"/>
      <c r="Q30" s="85"/>
      <c r="R30" s="85"/>
      <c r="S30" s="85"/>
      <c r="T30" s="85"/>
      <c r="U30" s="85"/>
      <c r="V30" s="86"/>
      <c r="W30" s="86"/>
      <c r="X30" s="86"/>
      <c r="Y30" s="87"/>
      <c r="Z30" s="87"/>
      <c r="AA30" s="88"/>
      <c r="AD30" s="18"/>
      <c r="AR30" s="19"/>
      <c r="AT30" s="19"/>
      <c r="AV30" s="19"/>
    </row>
    <row r="31" spans="1:48" ht="41.25" thickBot="1">
      <c r="A31" s="68" t="s">
        <v>10</v>
      </c>
      <c r="B31" s="69" t="s">
        <v>11</v>
      </c>
      <c r="C31" s="69" t="s">
        <v>12</v>
      </c>
      <c r="D31" s="69" t="s">
        <v>117</v>
      </c>
      <c r="E31" s="69" t="s">
        <v>81</v>
      </c>
      <c r="F31" s="70" t="s">
        <v>118</v>
      </c>
      <c r="H31" s="68" t="s">
        <v>82</v>
      </c>
      <c r="I31" s="69" t="s">
        <v>83</v>
      </c>
      <c r="J31" s="69" t="s">
        <v>84</v>
      </c>
      <c r="K31" s="69" t="s">
        <v>85</v>
      </c>
      <c r="L31" s="69" t="s">
        <v>86</v>
      </c>
      <c r="M31" s="69" t="s">
        <v>87</v>
      </c>
      <c r="N31" s="69" t="s">
        <v>88</v>
      </c>
      <c r="O31" s="69" t="s">
        <v>89</v>
      </c>
      <c r="P31" s="69" t="s">
        <v>90</v>
      </c>
      <c r="Q31" s="69" t="s">
        <v>91</v>
      </c>
      <c r="R31" s="69" t="s">
        <v>92</v>
      </c>
      <c r="S31" s="69" t="s">
        <v>93</v>
      </c>
      <c r="T31" s="69" t="s">
        <v>108</v>
      </c>
      <c r="U31" s="69" t="s">
        <v>109</v>
      </c>
      <c r="V31" s="69" t="s">
        <v>110</v>
      </c>
      <c r="W31" s="69" t="s">
        <v>111</v>
      </c>
      <c r="X31" s="69" t="s">
        <v>112</v>
      </c>
      <c r="Y31" s="69" t="s">
        <v>113</v>
      </c>
      <c r="Z31" s="69" t="s">
        <v>114</v>
      </c>
      <c r="AA31" s="70" t="s">
        <v>174</v>
      </c>
      <c r="AC31" s="18">
        <v>3</v>
      </c>
      <c r="AP31" s="19"/>
      <c r="AR31" s="19"/>
      <c r="AT31" s="19"/>
    </row>
    <row r="32" spans="1:48">
      <c r="A32" s="73">
        <v>998418080</v>
      </c>
      <c r="B32" s="14" t="s">
        <v>100</v>
      </c>
      <c r="C32" s="14" t="s">
        <v>101</v>
      </c>
      <c r="D32" s="12"/>
      <c r="E32" s="9"/>
      <c r="F32" s="74">
        <f>+D32*E32</f>
        <v>0</v>
      </c>
      <c r="H32" s="89"/>
      <c r="I32" s="10"/>
      <c r="J32" s="11"/>
      <c r="K32" s="11"/>
      <c r="L32" s="11"/>
      <c r="M32" s="11"/>
      <c r="N32" s="11"/>
      <c r="O32" s="11"/>
      <c r="P32" s="11"/>
      <c r="Q32" s="11"/>
      <c r="R32" s="11"/>
      <c r="S32" s="11"/>
      <c r="T32" s="111">
        <f t="shared" ref="T32:T53" si="14">SUM(H32:S32)</f>
        <v>0</v>
      </c>
      <c r="U32" s="112">
        <f>+T32*E32</f>
        <v>0</v>
      </c>
      <c r="V32" s="112">
        <f t="shared" ref="V32:W34" si="15">+IF(ISERROR(T32/$F$2*12),"",T32/$F$2*12)</f>
        <v>0</v>
      </c>
      <c r="W32" s="112">
        <f t="shared" si="15"/>
        <v>0</v>
      </c>
      <c r="X32" s="113">
        <f>+V32-D32</f>
        <v>0</v>
      </c>
      <c r="Y32" s="113">
        <f t="shared" ref="Y32:Y53" si="16">+W32-F32</f>
        <v>0</v>
      </c>
      <c r="Z32" s="114" t="str">
        <f t="shared" ref="Z32:Z54" si="17">+IF(ISERROR(Y32/F32),"",Y32/F32)</f>
        <v/>
      </c>
      <c r="AA32" s="127"/>
      <c r="AB32" s="136">
        <f t="shared" ref="AB32:AB34" si="18">IF(AA32&gt;0,AA32,W32)</f>
        <v>0</v>
      </c>
    </row>
    <row r="33" spans="1:29">
      <c r="A33" s="73">
        <v>998418081</v>
      </c>
      <c r="B33" s="14" t="s">
        <v>102</v>
      </c>
      <c r="C33" s="14" t="s">
        <v>103</v>
      </c>
      <c r="D33" s="12"/>
      <c r="E33" s="9"/>
      <c r="F33" s="74">
        <f>+D33*E33</f>
        <v>0</v>
      </c>
      <c r="H33" s="89"/>
      <c r="I33" s="10"/>
      <c r="J33" s="11"/>
      <c r="K33" s="11"/>
      <c r="L33" s="11"/>
      <c r="M33" s="11"/>
      <c r="N33" s="11"/>
      <c r="O33" s="11"/>
      <c r="P33" s="11"/>
      <c r="Q33" s="11"/>
      <c r="R33" s="11"/>
      <c r="S33" s="11"/>
      <c r="T33" s="111">
        <f t="shared" si="14"/>
        <v>0</v>
      </c>
      <c r="U33" s="112">
        <f>+T33*E33</f>
        <v>0</v>
      </c>
      <c r="V33" s="112">
        <f t="shared" si="15"/>
        <v>0</v>
      </c>
      <c r="W33" s="112">
        <f t="shared" si="15"/>
        <v>0</v>
      </c>
      <c r="X33" s="113">
        <f>+V33-D33</f>
        <v>0</v>
      </c>
      <c r="Y33" s="113">
        <f t="shared" si="16"/>
        <v>0</v>
      </c>
      <c r="Z33" s="114" t="str">
        <f t="shared" si="17"/>
        <v/>
      </c>
      <c r="AA33" s="127"/>
      <c r="AB33" s="136">
        <f t="shared" si="18"/>
        <v>0</v>
      </c>
    </row>
    <row r="34" spans="1:29" ht="14.25" thickBot="1">
      <c r="A34" s="73">
        <v>998418079</v>
      </c>
      <c r="B34" s="14" t="s">
        <v>104</v>
      </c>
      <c r="C34" s="14" t="s">
        <v>105</v>
      </c>
      <c r="D34" s="12"/>
      <c r="E34" s="9"/>
      <c r="F34" s="74">
        <f>+D34*E34</f>
        <v>0</v>
      </c>
      <c r="H34" s="89"/>
      <c r="I34" s="10"/>
      <c r="J34" s="11"/>
      <c r="K34" s="11"/>
      <c r="L34" s="11"/>
      <c r="M34" s="11"/>
      <c r="N34" s="11"/>
      <c r="O34" s="11"/>
      <c r="P34" s="11"/>
      <c r="Q34" s="11"/>
      <c r="R34" s="11"/>
      <c r="S34" s="11"/>
      <c r="T34" s="111">
        <f t="shared" si="14"/>
        <v>0</v>
      </c>
      <c r="U34" s="112">
        <f>+T34*E34</f>
        <v>0</v>
      </c>
      <c r="V34" s="112">
        <f t="shared" si="15"/>
        <v>0</v>
      </c>
      <c r="W34" s="112">
        <f t="shared" si="15"/>
        <v>0</v>
      </c>
      <c r="X34" s="113">
        <f>+V34-D34</f>
        <v>0</v>
      </c>
      <c r="Y34" s="113">
        <f t="shared" si="16"/>
        <v>0</v>
      </c>
      <c r="Z34" s="114" t="str">
        <f t="shared" si="17"/>
        <v/>
      </c>
      <c r="AA34" s="127"/>
      <c r="AB34" s="136">
        <f t="shared" si="18"/>
        <v>0</v>
      </c>
    </row>
    <row r="35" spans="1:29" ht="13.9" customHeight="1">
      <c r="A35" s="185" t="s">
        <v>9</v>
      </c>
      <c r="B35" s="186"/>
      <c r="C35" s="186"/>
      <c r="D35" s="66" t="s">
        <v>120</v>
      </c>
      <c r="E35" s="66" t="s">
        <v>79</v>
      </c>
      <c r="F35" s="67"/>
      <c r="H35" s="84"/>
      <c r="I35" s="85"/>
      <c r="J35" s="85"/>
      <c r="K35" s="85"/>
      <c r="L35" s="85"/>
      <c r="M35" s="85"/>
      <c r="N35" s="85"/>
      <c r="O35" s="85"/>
      <c r="P35" s="85"/>
      <c r="Q35" s="85"/>
      <c r="R35" s="85"/>
      <c r="S35" s="85"/>
      <c r="T35" s="85"/>
      <c r="U35" s="85"/>
      <c r="V35" s="86"/>
      <c r="W35" s="86"/>
      <c r="X35" s="86"/>
      <c r="Y35" s="87"/>
      <c r="Z35" s="87"/>
      <c r="AA35" s="88"/>
      <c r="AB35" s="139"/>
      <c r="AC35" s="18"/>
    </row>
    <row r="36" spans="1:29" ht="41.25" thickBot="1">
      <c r="A36" s="68" t="s">
        <v>10</v>
      </c>
      <c r="B36" s="69" t="s">
        <v>11</v>
      </c>
      <c r="C36" s="69" t="s">
        <v>12</v>
      </c>
      <c r="D36" s="69" t="s">
        <v>117</v>
      </c>
      <c r="E36" s="69" t="s">
        <v>81</v>
      </c>
      <c r="F36" s="70" t="s">
        <v>118</v>
      </c>
      <c r="H36" s="68" t="s">
        <v>82</v>
      </c>
      <c r="I36" s="69" t="s">
        <v>83</v>
      </c>
      <c r="J36" s="69" t="s">
        <v>84</v>
      </c>
      <c r="K36" s="69" t="s">
        <v>85</v>
      </c>
      <c r="L36" s="69" t="s">
        <v>86</v>
      </c>
      <c r="M36" s="69" t="s">
        <v>87</v>
      </c>
      <c r="N36" s="69" t="s">
        <v>88</v>
      </c>
      <c r="O36" s="69" t="s">
        <v>89</v>
      </c>
      <c r="P36" s="69" t="s">
        <v>90</v>
      </c>
      <c r="Q36" s="69" t="s">
        <v>91</v>
      </c>
      <c r="R36" s="69" t="s">
        <v>92</v>
      </c>
      <c r="S36" s="69" t="s">
        <v>93</v>
      </c>
      <c r="T36" s="69" t="s">
        <v>108</v>
      </c>
      <c r="U36" s="69" t="s">
        <v>109</v>
      </c>
      <c r="V36" s="69" t="s">
        <v>110</v>
      </c>
      <c r="W36" s="69" t="s">
        <v>111</v>
      </c>
      <c r="X36" s="69" t="s">
        <v>112</v>
      </c>
      <c r="Y36" s="69" t="s">
        <v>113</v>
      </c>
      <c r="Z36" s="69" t="s">
        <v>114</v>
      </c>
      <c r="AA36" s="70" t="s">
        <v>174</v>
      </c>
      <c r="AB36" s="139"/>
      <c r="AC36" s="18"/>
    </row>
    <row r="37" spans="1:29">
      <c r="A37" s="78">
        <v>998418070</v>
      </c>
      <c r="B37" s="15" t="s">
        <v>44</v>
      </c>
      <c r="C37" s="15" t="s">
        <v>45</v>
      </c>
      <c r="D37" s="12"/>
      <c r="E37" s="9"/>
      <c r="F37" s="74">
        <f t="shared" ref="F37:F48" si="19">+D37*E37</f>
        <v>0</v>
      </c>
      <c r="H37" s="89"/>
      <c r="I37" s="10"/>
      <c r="J37" s="11"/>
      <c r="K37" s="11"/>
      <c r="L37" s="11"/>
      <c r="M37" s="11"/>
      <c r="N37" s="11"/>
      <c r="O37" s="11"/>
      <c r="P37" s="11"/>
      <c r="Q37" s="11"/>
      <c r="R37" s="11"/>
      <c r="S37" s="11"/>
      <c r="T37" s="111">
        <f t="shared" si="14"/>
        <v>0</v>
      </c>
      <c r="U37" s="112">
        <f t="shared" ref="U37:U48" si="20">+T37*E37</f>
        <v>0</v>
      </c>
      <c r="V37" s="112">
        <f t="shared" ref="V37:V48" si="21">+IF(ISERROR(T37/$F$2*12),"",T37/$F$2*12)</f>
        <v>0</v>
      </c>
      <c r="W37" s="112">
        <f t="shared" ref="W37:W48" si="22">+IF(ISERROR(U37/$F$2*12),"",U37/$F$2*12)</f>
        <v>0</v>
      </c>
      <c r="X37" s="113">
        <f t="shared" ref="X37:X48" si="23">+V37-D37</f>
        <v>0</v>
      </c>
      <c r="Y37" s="113">
        <f t="shared" si="16"/>
        <v>0</v>
      </c>
      <c r="Z37" s="114" t="str">
        <f t="shared" si="17"/>
        <v/>
      </c>
      <c r="AA37" s="127"/>
      <c r="AB37" s="136">
        <f t="shared" ref="AB37:AB48" si="24">IF(AA37&gt;0,AA37,W37)</f>
        <v>0</v>
      </c>
    </row>
    <row r="38" spans="1:29">
      <c r="A38" s="78">
        <v>998418069</v>
      </c>
      <c r="B38" s="15" t="s">
        <v>46</v>
      </c>
      <c r="C38" s="15" t="s">
        <v>47</v>
      </c>
      <c r="D38" s="12"/>
      <c r="E38" s="9"/>
      <c r="F38" s="74">
        <f t="shared" si="19"/>
        <v>0</v>
      </c>
      <c r="H38" s="89"/>
      <c r="I38" s="10"/>
      <c r="J38" s="11"/>
      <c r="K38" s="11"/>
      <c r="L38" s="11"/>
      <c r="M38" s="11"/>
      <c r="N38" s="11"/>
      <c r="O38" s="11"/>
      <c r="P38" s="11"/>
      <c r="Q38" s="11"/>
      <c r="R38" s="11"/>
      <c r="S38" s="11"/>
      <c r="T38" s="111">
        <f t="shared" si="14"/>
        <v>0</v>
      </c>
      <c r="U38" s="112">
        <f t="shared" si="20"/>
        <v>0</v>
      </c>
      <c r="V38" s="112">
        <f t="shared" si="21"/>
        <v>0</v>
      </c>
      <c r="W38" s="112">
        <f t="shared" si="22"/>
        <v>0</v>
      </c>
      <c r="X38" s="113">
        <f t="shared" si="23"/>
        <v>0</v>
      </c>
      <c r="Y38" s="113">
        <f t="shared" si="16"/>
        <v>0</v>
      </c>
      <c r="Z38" s="114" t="str">
        <f t="shared" si="17"/>
        <v/>
      </c>
      <c r="AA38" s="127"/>
      <c r="AB38" s="136">
        <f t="shared" si="24"/>
        <v>0</v>
      </c>
    </row>
    <row r="39" spans="1:29">
      <c r="A39" s="78">
        <v>998418036</v>
      </c>
      <c r="B39" s="15" t="s">
        <v>48</v>
      </c>
      <c r="C39" s="15" t="s">
        <v>49</v>
      </c>
      <c r="D39" s="12"/>
      <c r="E39" s="9"/>
      <c r="F39" s="74">
        <f t="shared" si="19"/>
        <v>0</v>
      </c>
      <c r="H39" s="89"/>
      <c r="I39" s="10"/>
      <c r="J39" s="11"/>
      <c r="K39" s="11"/>
      <c r="L39" s="11"/>
      <c r="M39" s="11"/>
      <c r="N39" s="11"/>
      <c r="O39" s="11"/>
      <c r="P39" s="11"/>
      <c r="Q39" s="11"/>
      <c r="R39" s="11"/>
      <c r="S39" s="11"/>
      <c r="T39" s="111">
        <f t="shared" si="14"/>
        <v>0</v>
      </c>
      <c r="U39" s="112">
        <f t="shared" si="20"/>
        <v>0</v>
      </c>
      <c r="V39" s="112">
        <f t="shared" si="21"/>
        <v>0</v>
      </c>
      <c r="W39" s="112">
        <f t="shared" si="22"/>
        <v>0</v>
      </c>
      <c r="X39" s="113">
        <f t="shared" si="23"/>
        <v>0</v>
      </c>
      <c r="Y39" s="113">
        <f t="shared" si="16"/>
        <v>0</v>
      </c>
      <c r="Z39" s="114" t="str">
        <f t="shared" si="17"/>
        <v/>
      </c>
      <c r="AA39" s="127"/>
      <c r="AB39" s="136">
        <f t="shared" si="24"/>
        <v>0</v>
      </c>
    </row>
    <row r="40" spans="1:29">
      <c r="A40" s="78">
        <v>998418068</v>
      </c>
      <c r="B40" s="15" t="s">
        <v>50</v>
      </c>
      <c r="C40" s="15" t="s">
        <v>51</v>
      </c>
      <c r="D40" s="12"/>
      <c r="E40" s="9"/>
      <c r="F40" s="74">
        <f t="shared" si="19"/>
        <v>0</v>
      </c>
      <c r="H40" s="89"/>
      <c r="I40" s="10"/>
      <c r="J40" s="11"/>
      <c r="K40" s="11"/>
      <c r="L40" s="11"/>
      <c r="M40" s="11"/>
      <c r="N40" s="11"/>
      <c r="O40" s="11"/>
      <c r="P40" s="11"/>
      <c r="Q40" s="11"/>
      <c r="R40" s="11"/>
      <c r="S40" s="11"/>
      <c r="T40" s="111">
        <f t="shared" si="14"/>
        <v>0</v>
      </c>
      <c r="U40" s="112">
        <f t="shared" si="20"/>
        <v>0</v>
      </c>
      <c r="V40" s="112">
        <f t="shared" si="21"/>
        <v>0</v>
      </c>
      <c r="W40" s="112">
        <f t="shared" si="22"/>
        <v>0</v>
      </c>
      <c r="X40" s="113">
        <f t="shared" si="23"/>
        <v>0</v>
      </c>
      <c r="Y40" s="113">
        <f t="shared" si="16"/>
        <v>0</v>
      </c>
      <c r="Z40" s="114" t="str">
        <f t="shared" si="17"/>
        <v/>
      </c>
      <c r="AA40" s="127"/>
      <c r="AB40" s="136">
        <f t="shared" si="24"/>
        <v>0</v>
      </c>
    </row>
    <row r="41" spans="1:29">
      <c r="A41" s="78">
        <v>998418067</v>
      </c>
      <c r="B41" s="15" t="s">
        <v>52</v>
      </c>
      <c r="C41" s="15" t="s">
        <v>53</v>
      </c>
      <c r="D41" s="12"/>
      <c r="E41" s="9"/>
      <c r="F41" s="74">
        <f t="shared" si="19"/>
        <v>0</v>
      </c>
      <c r="H41" s="89"/>
      <c r="I41" s="10"/>
      <c r="J41" s="11"/>
      <c r="K41" s="11"/>
      <c r="L41" s="11"/>
      <c r="M41" s="11"/>
      <c r="N41" s="11"/>
      <c r="O41" s="11"/>
      <c r="P41" s="11"/>
      <c r="Q41" s="11"/>
      <c r="R41" s="11"/>
      <c r="S41" s="11"/>
      <c r="T41" s="111">
        <f t="shared" si="14"/>
        <v>0</v>
      </c>
      <c r="U41" s="112">
        <f t="shared" si="20"/>
        <v>0</v>
      </c>
      <c r="V41" s="112">
        <f t="shared" si="21"/>
        <v>0</v>
      </c>
      <c r="W41" s="112">
        <f t="shared" si="22"/>
        <v>0</v>
      </c>
      <c r="X41" s="113">
        <f t="shared" si="23"/>
        <v>0</v>
      </c>
      <c r="Y41" s="113">
        <f t="shared" si="16"/>
        <v>0</v>
      </c>
      <c r="Z41" s="114" t="str">
        <f t="shared" si="17"/>
        <v/>
      </c>
      <c r="AA41" s="127"/>
      <c r="AB41" s="136">
        <f t="shared" si="24"/>
        <v>0</v>
      </c>
    </row>
    <row r="42" spans="1:29">
      <c r="A42" s="78">
        <v>998418066</v>
      </c>
      <c r="B42" s="15" t="s">
        <v>54</v>
      </c>
      <c r="C42" s="15" t="s">
        <v>55</v>
      </c>
      <c r="D42" s="12"/>
      <c r="E42" s="9"/>
      <c r="F42" s="74">
        <f t="shared" si="19"/>
        <v>0</v>
      </c>
      <c r="H42" s="89"/>
      <c r="I42" s="10"/>
      <c r="J42" s="11"/>
      <c r="K42" s="11"/>
      <c r="L42" s="11"/>
      <c r="M42" s="11"/>
      <c r="N42" s="11"/>
      <c r="O42" s="11"/>
      <c r="P42" s="11"/>
      <c r="Q42" s="11"/>
      <c r="R42" s="11"/>
      <c r="S42" s="11"/>
      <c r="T42" s="111">
        <f t="shared" si="14"/>
        <v>0</v>
      </c>
      <c r="U42" s="112">
        <f t="shared" si="20"/>
        <v>0</v>
      </c>
      <c r="V42" s="112">
        <f t="shared" si="21"/>
        <v>0</v>
      </c>
      <c r="W42" s="112">
        <f t="shared" si="22"/>
        <v>0</v>
      </c>
      <c r="X42" s="113">
        <f t="shared" si="23"/>
        <v>0</v>
      </c>
      <c r="Y42" s="113">
        <f t="shared" si="16"/>
        <v>0</v>
      </c>
      <c r="Z42" s="114" t="str">
        <f t="shared" si="17"/>
        <v/>
      </c>
      <c r="AA42" s="127"/>
      <c r="AB42" s="136">
        <f t="shared" si="24"/>
        <v>0</v>
      </c>
    </row>
    <row r="43" spans="1:29">
      <c r="A43" s="78">
        <v>998418032</v>
      </c>
      <c r="B43" s="15" t="s">
        <v>56</v>
      </c>
      <c r="C43" s="15" t="s">
        <v>57</v>
      </c>
      <c r="D43" s="12"/>
      <c r="E43" s="9"/>
      <c r="F43" s="74">
        <f t="shared" si="19"/>
        <v>0</v>
      </c>
      <c r="H43" s="89"/>
      <c r="I43" s="10"/>
      <c r="J43" s="11"/>
      <c r="K43" s="11"/>
      <c r="L43" s="11"/>
      <c r="M43" s="11"/>
      <c r="N43" s="11"/>
      <c r="O43" s="11"/>
      <c r="P43" s="11"/>
      <c r="Q43" s="11"/>
      <c r="R43" s="11"/>
      <c r="S43" s="11"/>
      <c r="T43" s="111">
        <f t="shared" si="14"/>
        <v>0</v>
      </c>
      <c r="U43" s="112">
        <f t="shared" si="20"/>
        <v>0</v>
      </c>
      <c r="V43" s="112">
        <f t="shared" si="21"/>
        <v>0</v>
      </c>
      <c r="W43" s="112">
        <f t="shared" si="22"/>
        <v>0</v>
      </c>
      <c r="X43" s="113">
        <f t="shared" si="23"/>
        <v>0</v>
      </c>
      <c r="Y43" s="113">
        <f t="shared" si="16"/>
        <v>0</v>
      </c>
      <c r="Z43" s="114" t="str">
        <f t="shared" si="17"/>
        <v/>
      </c>
      <c r="AA43" s="127"/>
      <c r="AB43" s="136">
        <f t="shared" si="24"/>
        <v>0</v>
      </c>
    </row>
    <row r="44" spans="1:29">
      <c r="A44" s="78">
        <v>998418065</v>
      </c>
      <c r="B44" s="15" t="s">
        <v>58</v>
      </c>
      <c r="C44" s="15" t="s">
        <v>59</v>
      </c>
      <c r="D44" s="12"/>
      <c r="E44" s="9"/>
      <c r="F44" s="74">
        <f t="shared" si="19"/>
        <v>0</v>
      </c>
      <c r="H44" s="89"/>
      <c r="I44" s="10"/>
      <c r="J44" s="11"/>
      <c r="K44" s="11"/>
      <c r="L44" s="11"/>
      <c r="M44" s="11"/>
      <c r="N44" s="11"/>
      <c r="O44" s="11"/>
      <c r="P44" s="11"/>
      <c r="Q44" s="11"/>
      <c r="R44" s="11"/>
      <c r="S44" s="11"/>
      <c r="T44" s="111">
        <f t="shared" si="14"/>
        <v>0</v>
      </c>
      <c r="U44" s="112">
        <f t="shared" si="20"/>
        <v>0</v>
      </c>
      <c r="V44" s="112">
        <f t="shared" si="21"/>
        <v>0</v>
      </c>
      <c r="W44" s="112">
        <f t="shared" si="22"/>
        <v>0</v>
      </c>
      <c r="X44" s="113">
        <f t="shared" si="23"/>
        <v>0</v>
      </c>
      <c r="Y44" s="113">
        <f t="shared" si="16"/>
        <v>0</v>
      </c>
      <c r="Z44" s="114" t="str">
        <f t="shared" si="17"/>
        <v/>
      </c>
      <c r="AA44" s="127"/>
      <c r="AB44" s="136">
        <f t="shared" si="24"/>
        <v>0</v>
      </c>
    </row>
    <row r="45" spans="1:29">
      <c r="A45" s="78">
        <v>998418064</v>
      </c>
      <c r="B45" s="15" t="s">
        <v>60</v>
      </c>
      <c r="C45" s="15" t="s">
        <v>61</v>
      </c>
      <c r="D45" s="12"/>
      <c r="E45" s="9"/>
      <c r="F45" s="74">
        <f t="shared" si="19"/>
        <v>0</v>
      </c>
      <c r="H45" s="89"/>
      <c r="I45" s="10"/>
      <c r="J45" s="11"/>
      <c r="K45" s="11"/>
      <c r="L45" s="11"/>
      <c r="M45" s="11"/>
      <c r="N45" s="11"/>
      <c r="O45" s="11"/>
      <c r="P45" s="11"/>
      <c r="Q45" s="11"/>
      <c r="R45" s="11"/>
      <c r="S45" s="11"/>
      <c r="T45" s="111">
        <f t="shared" si="14"/>
        <v>0</v>
      </c>
      <c r="U45" s="112">
        <f t="shared" si="20"/>
        <v>0</v>
      </c>
      <c r="V45" s="112">
        <f t="shared" si="21"/>
        <v>0</v>
      </c>
      <c r="W45" s="112">
        <f t="shared" si="22"/>
        <v>0</v>
      </c>
      <c r="X45" s="113">
        <f t="shared" si="23"/>
        <v>0</v>
      </c>
      <c r="Y45" s="113">
        <f t="shared" si="16"/>
        <v>0</v>
      </c>
      <c r="Z45" s="114" t="str">
        <f t="shared" si="17"/>
        <v/>
      </c>
      <c r="AA45" s="127"/>
      <c r="AB45" s="136">
        <f t="shared" si="24"/>
        <v>0</v>
      </c>
    </row>
    <row r="46" spans="1:29">
      <c r="A46" s="78">
        <v>998418063</v>
      </c>
      <c r="B46" s="15" t="s">
        <v>62</v>
      </c>
      <c r="C46" s="15" t="s">
        <v>63</v>
      </c>
      <c r="D46" s="12"/>
      <c r="E46" s="9"/>
      <c r="F46" s="74">
        <f t="shared" si="19"/>
        <v>0</v>
      </c>
      <c r="H46" s="89"/>
      <c r="I46" s="10"/>
      <c r="J46" s="11"/>
      <c r="K46" s="11"/>
      <c r="L46" s="11"/>
      <c r="M46" s="11"/>
      <c r="N46" s="11"/>
      <c r="O46" s="11"/>
      <c r="P46" s="11"/>
      <c r="Q46" s="11"/>
      <c r="R46" s="11"/>
      <c r="S46" s="11"/>
      <c r="T46" s="111">
        <f t="shared" si="14"/>
        <v>0</v>
      </c>
      <c r="U46" s="112">
        <f t="shared" si="20"/>
        <v>0</v>
      </c>
      <c r="V46" s="112">
        <f t="shared" si="21"/>
        <v>0</v>
      </c>
      <c r="W46" s="112">
        <f t="shared" si="22"/>
        <v>0</v>
      </c>
      <c r="X46" s="113">
        <f t="shared" si="23"/>
        <v>0</v>
      </c>
      <c r="Y46" s="113">
        <f t="shared" si="16"/>
        <v>0</v>
      </c>
      <c r="Z46" s="114" t="str">
        <f t="shared" si="17"/>
        <v/>
      </c>
      <c r="AA46" s="127"/>
      <c r="AB46" s="136">
        <f t="shared" si="24"/>
        <v>0</v>
      </c>
    </row>
    <row r="47" spans="1:29">
      <c r="A47" s="78">
        <v>998418026</v>
      </c>
      <c r="B47" s="15" t="s">
        <v>64</v>
      </c>
      <c r="C47" s="15" t="s">
        <v>65</v>
      </c>
      <c r="D47" s="12"/>
      <c r="E47" s="9"/>
      <c r="F47" s="74">
        <f t="shared" si="19"/>
        <v>0</v>
      </c>
      <c r="H47" s="89"/>
      <c r="I47" s="10"/>
      <c r="J47" s="11"/>
      <c r="K47" s="11"/>
      <c r="L47" s="11"/>
      <c r="M47" s="11"/>
      <c r="N47" s="11"/>
      <c r="O47" s="11"/>
      <c r="P47" s="11"/>
      <c r="Q47" s="11"/>
      <c r="R47" s="11"/>
      <c r="S47" s="11"/>
      <c r="T47" s="111">
        <f t="shared" si="14"/>
        <v>0</v>
      </c>
      <c r="U47" s="112">
        <f t="shared" si="20"/>
        <v>0</v>
      </c>
      <c r="V47" s="112">
        <f t="shared" si="21"/>
        <v>0</v>
      </c>
      <c r="W47" s="112">
        <f t="shared" si="22"/>
        <v>0</v>
      </c>
      <c r="X47" s="113">
        <f t="shared" si="23"/>
        <v>0</v>
      </c>
      <c r="Y47" s="113">
        <f t="shared" si="16"/>
        <v>0</v>
      </c>
      <c r="Z47" s="114" t="str">
        <f t="shared" si="17"/>
        <v/>
      </c>
      <c r="AA47" s="127"/>
      <c r="AB47" s="136">
        <f t="shared" si="24"/>
        <v>0</v>
      </c>
    </row>
    <row r="48" spans="1:29" ht="14.25" thickBot="1">
      <c r="A48" s="78">
        <v>998418062</v>
      </c>
      <c r="B48" s="15" t="s">
        <v>66</v>
      </c>
      <c r="C48" s="15" t="s">
        <v>67</v>
      </c>
      <c r="D48" s="12"/>
      <c r="E48" s="9"/>
      <c r="F48" s="74">
        <f t="shared" si="19"/>
        <v>0</v>
      </c>
      <c r="H48" s="89"/>
      <c r="I48" s="10"/>
      <c r="J48" s="11"/>
      <c r="K48" s="11"/>
      <c r="L48" s="11"/>
      <c r="M48" s="11"/>
      <c r="N48" s="11"/>
      <c r="O48" s="11"/>
      <c r="P48" s="11"/>
      <c r="Q48" s="11"/>
      <c r="R48" s="11"/>
      <c r="S48" s="11"/>
      <c r="T48" s="111">
        <f t="shared" si="14"/>
        <v>0</v>
      </c>
      <c r="U48" s="112">
        <f t="shared" si="20"/>
        <v>0</v>
      </c>
      <c r="V48" s="112">
        <f t="shared" si="21"/>
        <v>0</v>
      </c>
      <c r="W48" s="112">
        <f t="shared" si="22"/>
        <v>0</v>
      </c>
      <c r="X48" s="113">
        <f t="shared" si="23"/>
        <v>0</v>
      </c>
      <c r="Y48" s="113">
        <f t="shared" si="16"/>
        <v>0</v>
      </c>
      <c r="Z48" s="114" t="str">
        <f t="shared" si="17"/>
        <v/>
      </c>
      <c r="AA48" s="127"/>
      <c r="AB48" s="136">
        <f t="shared" si="24"/>
        <v>0</v>
      </c>
    </row>
    <row r="49" spans="1:49" ht="13.9" customHeight="1">
      <c r="A49" s="185" t="s">
        <v>37</v>
      </c>
      <c r="B49" s="186"/>
      <c r="C49" s="186"/>
      <c r="D49" s="66" t="s">
        <v>120</v>
      </c>
      <c r="E49" s="66" t="s">
        <v>79</v>
      </c>
      <c r="F49" s="67"/>
      <c r="H49" s="84"/>
      <c r="I49" s="85"/>
      <c r="J49" s="85"/>
      <c r="K49" s="85"/>
      <c r="L49" s="85"/>
      <c r="M49" s="85"/>
      <c r="N49" s="85"/>
      <c r="O49" s="85"/>
      <c r="P49" s="85"/>
      <c r="Q49" s="85"/>
      <c r="R49" s="85"/>
      <c r="S49" s="85"/>
      <c r="T49" s="85"/>
      <c r="U49" s="85"/>
      <c r="V49" s="86"/>
      <c r="W49" s="86"/>
      <c r="X49" s="86"/>
      <c r="Y49" s="87"/>
      <c r="Z49" s="87"/>
      <c r="AA49" s="88"/>
      <c r="AB49" s="139"/>
    </row>
    <row r="50" spans="1:49" ht="41.25" thickBot="1">
      <c r="A50" s="68" t="s">
        <v>10</v>
      </c>
      <c r="B50" s="69" t="s">
        <v>11</v>
      </c>
      <c r="C50" s="69" t="s">
        <v>12</v>
      </c>
      <c r="D50" s="69" t="s">
        <v>117</v>
      </c>
      <c r="E50" s="69" t="s">
        <v>81</v>
      </c>
      <c r="F50" s="70" t="s">
        <v>118</v>
      </c>
      <c r="H50" s="68" t="s">
        <v>82</v>
      </c>
      <c r="I50" s="69" t="s">
        <v>83</v>
      </c>
      <c r="J50" s="69" t="s">
        <v>84</v>
      </c>
      <c r="K50" s="69" t="s">
        <v>85</v>
      </c>
      <c r="L50" s="69" t="s">
        <v>86</v>
      </c>
      <c r="M50" s="69" t="s">
        <v>87</v>
      </c>
      <c r="N50" s="69" t="s">
        <v>88</v>
      </c>
      <c r="O50" s="69" t="s">
        <v>89</v>
      </c>
      <c r="P50" s="69" t="s">
        <v>90</v>
      </c>
      <c r="Q50" s="69" t="s">
        <v>91</v>
      </c>
      <c r="R50" s="69" t="s">
        <v>92</v>
      </c>
      <c r="S50" s="69" t="s">
        <v>93</v>
      </c>
      <c r="T50" s="69" t="s">
        <v>108</v>
      </c>
      <c r="U50" s="69" t="s">
        <v>109</v>
      </c>
      <c r="V50" s="69" t="s">
        <v>110</v>
      </c>
      <c r="W50" s="69" t="s">
        <v>111</v>
      </c>
      <c r="X50" s="69" t="s">
        <v>112</v>
      </c>
      <c r="Y50" s="69" t="s">
        <v>113</v>
      </c>
      <c r="Z50" s="69" t="s">
        <v>114</v>
      </c>
      <c r="AA50" s="70" t="s">
        <v>174</v>
      </c>
      <c r="AB50" s="139"/>
    </row>
    <row r="51" spans="1:49">
      <c r="A51" s="78" t="s">
        <v>68</v>
      </c>
      <c r="B51" s="15" t="s">
        <v>69</v>
      </c>
      <c r="C51" s="15" t="s">
        <v>70</v>
      </c>
      <c r="D51" s="12"/>
      <c r="E51" s="9"/>
      <c r="F51" s="74">
        <f>+D51*E51</f>
        <v>0</v>
      </c>
      <c r="H51" s="89"/>
      <c r="I51" s="10"/>
      <c r="J51" s="11"/>
      <c r="K51" s="11"/>
      <c r="L51" s="11"/>
      <c r="M51" s="11"/>
      <c r="N51" s="11"/>
      <c r="O51" s="11"/>
      <c r="P51" s="11"/>
      <c r="Q51" s="11"/>
      <c r="R51" s="11"/>
      <c r="S51" s="11"/>
      <c r="T51" s="111">
        <f t="shared" si="14"/>
        <v>0</v>
      </c>
      <c r="U51" s="112">
        <f>+T51*E51</f>
        <v>0</v>
      </c>
      <c r="V51" s="112">
        <f t="shared" ref="V51:W53" si="25">+IF(ISERROR(T51/$F$2*12),"",T51/$F$2*12)</f>
        <v>0</v>
      </c>
      <c r="W51" s="112">
        <f t="shared" si="25"/>
        <v>0</v>
      </c>
      <c r="X51" s="113">
        <f>+V51-D51</f>
        <v>0</v>
      </c>
      <c r="Y51" s="113">
        <f t="shared" si="16"/>
        <v>0</v>
      </c>
      <c r="Z51" s="114" t="str">
        <f t="shared" si="17"/>
        <v/>
      </c>
      <c r="AA51" s="127"/>
      <c r="AB51" s="136">
        <f t="shared" ref="AB51:AB53" si="26">IF(AA51&gt;0,AA51,W51)</f>
        <v>0</v>
      </c>
    </row>
    <row r="52" spans="1:49">
      <c r="A52" s="78" t="s">
        <v>71</v>
      </c>
      <c r="B52" s="15" t="s">
        <v>72</v>
      </c>
      <c r="C52" s="15" t="s">
        <v>73</v>
      </c>
      <c r="D52" s="12"/>
      <c r="E52" s="9"/>
      <c r="F52" s="74">
        <f>+D52*E52</f>
        <v>0</v>
      </c>
      <c r="H52" s="89"/>
      <c r="I52" s="10"/>
      <c r="J52" s="11"/>
      <c r="K52" s="11"/>
      <c r="L52" s="11"/>
      <c r="M52" s="11"/>
      <c r="N52" s="11"/>
      <c r="O52" s="11"/>
      <c r="P52" s="11"/>
      <c r="Q52" s="11"/>
      <c r="R52" s="11"/>
      <c r="S52" s="11"/>
      <c r="T52" s="111">
        <f t="shared" si="14"/>
        <v>0</v>
      </c>
      <c r="U52" s="112">
        <f>+T52*E52</f>
        <v>0</v>
      </c>
      <c r="V52" s="112">
        <f t="shared" si="25"/>
        <v>0</v>
      </c>
      <c r="W52" s="112">
        <f t="shared" si="25"/>
        <v>0</v>
      </c>
      <c r="X52" s="113">
        <f>+V52-D52</f>
        <v>0</v>
      </c>
      <c r="Y52" s="113">
        <f t="shared" si="16"/>
        <v>0</v>
      </c>
      <c r="Z52" s="114" t="str">
        <f t="shared" si="17"/>
        <v/>
      </c>
      <c r="AA52" s="127"/>
      <c r="AB52" s="136">
        <f t="shared" si="26"/>
        <v>0</v>
      </c>
    </row>
    <row r="53" spans="1:49" ht="14.25" thickBot="1">
      <c r="A53" s="79" t="s">
        <v>74</v>
      </c>
      <c r="B53" s="80" t="s">
        <v>75</v>
      </c>
      <c r="C53" s="80" t="s">
        <v>76</v>
      </c>
      <c r="D53" s="81"/>
      <c r="E53" s="82"/>
      <c r="F53" s="83">
        <f>+D53*E53</f>
        <v>0</v>
      </c>
      <c r="H53" s="90"/>
      <c r="I53" s="91"/>
      <c r="J53" s="92"/>
      <c r="K53" s="92"/>
      <c r="L53" s="92"/>
      <c r="M53" s="92"/>
      <c r="N53" s="92"/>
      <c r="O53" s="92"/>
      <c r="P53" s="92"/>
      <c r="Q53" s="92"/>
      <c r="R53" s="92"/>
      <c r="S53" s="92"/>
      <c r="T53" s="115">
        <f t="shared" si="14"/>
        <v>0</v>
      </c>
      <c r="U53" s="116">
        <f>+T53*E53</f>
        <v>0</v>
      </c>
      <c r="V53" s="116">
        <f t="shared" si="25"/>
        <v>0</v>
      </c>
      <c r="W53" s="116">
        <f t="shared" si="25"/>
        <v>0</v>
      </c>
      <c r="X53" s="117">
        <f>+V53-D53</f>
        <v>0</v>
      </c>
      <c r="Y53" s="117">
        <f t="shared" si="16"/>
        <v>0</v>
      </c>
      <c r="Z53" s="118" t="str">
        <f t="shared" si="17"/>
        <v/>
      </c>
      <c r="AA53" s="128"/>
      <c r="AB53" s="136">
        <f t="shared" si="26"/>
        <v>0</v>
      </c>
    </row>
    <row r="54" spans="1:49">
      <c r="H54" s="17">
        <f t="shared" ref="H54:X54" si="27">SUM(H32:H53)</f>
        <v>0</v>
      </c>
      <c r="I54" s="17">
        <f t="shared" si="27"/>
        <v>0</v>
      </c>
      <c r="J54" s="17">
        <f t="shared" si="27"/>
        <v>0</v>
      </c>
      <c r="K54" s="17">
        <f t="shared" si="27"/>
        <v>0</v>
      </c>
      <c r="L54" s="17">
        <f t="shared" si="27"/>
        <v>0</v>
      </c>
      <c r="M54" s="17">
        <f t="shared" si="27"/>
        <v>0</v>
      </c>
      <c r="N54" s="17">
        <f t="shared" si="27"/>
        <v>0</v>
      </c>
      <c r="O54" s="17">
        <f t="shared" si="27"/>
        <v>0</v>
      </c>
      <c r="P54" s="17">
        <f t="shared" si="27"/>
        <v>0</v>
      </c>
      <c r="Q54" s="17">
        <f t="shared" si="27"/>
        <v>0</v>
      </c>
      <c r="R54" s="17">
        <f t="shared" si="27"/>
        <v>0</v>
      </c>
      <c r="S54" s="17">
        <f t="shared" si="27"/>
        <v>0</v>
      </c>
      <c r="T54" s="21">
        <f>SUM(T32:T53)</f>
        <v>0</v>
      </c>
      <c r="U54" s="22">
        <f t="shared" si="27"/>
        <v>0</v>
      </c>
      <c r="V54" s="22">
        <f t="shared" si="27"/>
        <v>0</v>
      </c>
      <c r="W54" s="22">
        <f t="shared" si="27"/>
        <v>0</v>
      </c>
      <c r="X54" s="23">
        <f t="shared" si="27"/>
        <v>0</v>
      </c>
      <c r="Y54" s="23">
        <f>SUM(Y32:Y53)</f>
        <v>0</v>
      </c>
      <c r="Z54" s="24" t="str">
        <f t="shared" si="17"/>
        <v/>
      </c>
      <c r="AA54" s="140">
        <f>SUM(AA32:AA53)</f>
        <v>0</v>
      </c>
      <c r="AB54" s="136">
        <f>SUM(AB32:AB53)</f>
        <v>0</v>
      </c>
    </row>
    <row r="55" spans="1:49">
      <c r="H55" s="17"/>
      <c r="I55" s="17"/>
      <c r="J55" s="17"/>
      <c r="K55" s="17"/>
      <c r="L55" s="17"/>
      <c r="M55" s="17"/>
      <c r="N55" s="17"/>
      <c r="O55" s="17"/>
      <c r="P55" s="17"/>
      <c r="Q55" s="17"/>
      <c r="R55" s="17"/>
      <c r="S55" s="17"/>
      <c r="T55" s="21"/>
      <c r="U55" s="22"/>
      <c r="V55" s="22"/>
      <c r="W55" s="22"/>
      <c r="X55" s="23"/>
      <c r="Y55" s="23"/>
      <c r="Z55" s="24"/>
      <c r="AA55" s="17"/>
    </row>
    <row r="56" spans="1:49" ht="14.45" customHeight="1">
      <c r="A56" s="187" t="s">
        <v>119</v>
      </c>
      <c r="B56" s="188"/>
      <c r="C56" s="188"/>
      <c r="D56" s="188"/>
      <c r="E56" s="189"/>
      <c r="F56" s="13">
        <f>SUM(F6:F53)</f>
        <v>0</v>
      </c>
      <c r="G56" s="17"/>
      <c r="H56" s="119">
        <f t="shared" ref="H56:X56" si="28">+H54+H28</f>
        <v>0</v>
      </c>
      <c r="I56" s="120">
        <f t="shared" si="28"/>
        <v>0</v>
      </c>
      <c r="J56" s="120">
        <f t="shared" si="28"/>
        <v>0</v>
      </c>
      <c r="K56" s="120">
        <f t="shared" si="28"/>
        <v>0</v>
      </c>
      <c r="L56" s="120">
        <f t="shared" si="28"/>
        <v>0</v>
      </c>
      <c r="M56" s="120">
        <f t="shared" si="28"/>
        <v>0</v>
      </c>
      <c r="N56" s="120">
        <f t="shared" si="28"/>
        <v>0</v>
      </c>
      <c r="O56" s="120">
        <f t="shared" si="28"/>
        <v>0</v>
      </c>
      <c r="P56" s="120">
        <f t="shared" si="28"/>
        <v>0</v>
      </c>
      <c r="Q56" s="120">
        <f t="shared" si="28"/>
        <v>0</v>
      </c>
      <c r="R56" s="120">
        <f t="shared" si="28"/>
        <v>0</v>
      </c>
      <c r="S56" s="120">
        <f t="shared" si="28"/>
        <v>0</v>
      </c>
      <c r="T56" s="121">
        <f>+T54+T28</f>
        <v>0</v>
      </c>
      <c r="U56" s="122">
        <f t="shared" si="28"/>
        <v>0</v>
      </c>
      <c r="V56" s="122">
        <f t="shared" si="28"/>
        <v>0</v>
      </c>
      <c r="W56" s="122">
        <f>+W54+W28</f>
        <v>0</v>
      </c>
      <c r="X56" s="123">
        <f t="shared" si="28"/>
        <v>0</v>
      </c>
      <c r="Y56" s="123">
        <f>+Y54+Y28</f>
        <v>0</v>
      </c>
      <c r="Z56" s="124" t="str">
        <f>+IF(ISERROR(Y56/F56),"",Y56/F56)</f>
        <v/>
      </c>
      <c r="AA56" s="141">
        <f>+AA54+AA28</f>
        <v>0</v>
      </c>
      <c r="AB56" s="136">
        <f>+AB54+AB28</f>
        <v>0</v>
      </c>
    </row>
    <row r="57" spans="1:49" s="26" customFormat="1">
      <c r="A57" s="6"/>
      <c r="B57" s="6"/>
      <c r="C57" s="6"/>
      <c r="D57" s="6"/>
      <c r="E57" s="6"/>
      <c r="F57" s="6"/>
      <c r="G57" s="6"/>
      <c r="H57" s="6"/>
      <c r="I57" s="6"/>
      <c r="J57" s="6"/>
      <c r="K57" s="6"/>
      <c r="L57" s="6"/>
      <c r="M57" s="6"/>
      <c r="N57" s="6"/>
      <c r="O57" s="6"/>
      <c r="P57" s="6"/>
      <c r="Q57" s="6"/>
      <c r="R57" s="6"/>
      <c r="S57" s="6"/>
      <c r="T57" s="6"/>
      <c r="U57" s="19"/>
      <c r="V57" s="6"/>
      <c r="W57" s="19"/>
      <c r="Y57" s="19"/>
      <c r="AA57" s="6"/>
      <c r="AB57" s="136"/>
      <c r="AC57" s="6"/>
      <c r="AD57" s="6"/>
      <c r="AE57" s="6"/>
      <c r="AF57" s="6"/>
      <c r="AG57" s="6"/>
      <c r="AH57" s="6"/>
      <c r="AI57" s="6"/>
      <c r="AJ57" s="6"/>
      <c r="AK57" s="6"/>
      <c r="AL57" s="6"/>
      <c r="AM57" s="6"/>
      <c r="AN57" s="6"/>
      <c r="AO57" s="6"/>
      <c r="AP57" s="6"/>
      <c r="AQ57" s="6"/>
      <c r="AR57" s="6"/>
      <c r="AS57" s="6"/>
      <c r="AT57" s="6"/>
      <c r="AU57" s="6"/>
      <c r="AV57" s="6"/>
      <c r="AW57" s="6"/>
    </row>
    <row r="58" spans="1:49" s="26" customFormat="1">
      <c r="A58" s="6"/>
      <c r="B58" s="6"/>
      <c r="C58" s="6"/>
      <c r="D58" s="6"/>
      <c r="E58" s="6"/>
      <c r="F58" s="6"/>
      <c r="G58" s="6"/>
      <c r="H58" s="6"/>
      <c r="I58" s="6"/>
      <c r="J58" s="6"/>
      <c r="K58" s="6"/>
      <c r="L58" s="6"/>
      <c r="M58" s="6"/>
      <c r="N58" s="6"/>
      <c r="O58" s="6"/>
      <c r="P58" s="6"/>
      <c r="Q58" s="6"/>
      <c r="R58" s="6"/>
      <c r="S58" s="6"/>
      <c r="T58" s="6"/>
      <c r="U58" s="19"/>
      <c r="V58" s="6"/>
      <c r="W58" s="19"/>
      <c r="Y58" s="19"/>
      <c r="AA58" s="6"/>
      <c r="AB58" s="136"/>
      <c r="AC58" s="6"/>
      <c r="AD58" s="6"/>
      <c r="AE58" s="6"/>
      <c r="AF58" s="6"/>
      <c r="AG58" s="6"/>
      <c r="AH58" s="6"/>
      <c r="AI58" s="6"/>
      <c r="AJ58" s="6"/>
      <c r="AK58" s="6"/>
      <c r="AL58" s="6"/>
      <c r="AM58" s="6"/>
      <c r="AN58" s="6"/>
      <c r="AO58" s="6"/>
      <c r="AP58" s="6"/>
      <c r="AQ58" s="6"/>
      <c r="AR58" s="6"/>
      <c r="AS58" s="6"/>
      <c r="AT58" s="6"/>
      <c r="AU58" s="6"/>
      <c r="AV58" s="6"/>
      <c r="AW58" s="6"/>
    </row>
    <row r="59" spans="1:49" s="26" customFormat="1">
      <c r="A59" s="6"/>
      <c r="B59" s="6"/>
      <c r="C59" s="6"/>
      <c r="D59" s="6"/>
      <c r="E59" s="6"/>
      <c r="F59" s="6"/>
      <c r="G59" s="6"/>
      <c r="H59" s="6"/>
      <c r="I59" s="6"/>
      <c r="J59" s="6"/>
      <c r="K59" s="6"/>
      <c r="L59" s="6"/>
      <c r="M59" s="6"/>
      <c r="N59" s="6"/>
      <c r="O59" s="6"/>
      <c r="P59" s="6"/>
      <c r="Q59" s="6"/>
      <c r="R59" s="6"/>
      <c r="S59" s="6"/>
      <c r="T59" s="6"/>
      <c r="U59" s="19"/>
      <c r="V59" s="6"/>
      <c r="W59" s="19"/>
      <c r="Y59" s="19"/>
      <c r="AA59" s="6"/>
      <c r="AB59" s="136"/>
      <c r="AC59" s="6"/>
      <c r="AD59" s="6"/>
      <c r="AE59" s="6"/>
      <c r="AF59" s="6"/>
      <c r="AG59" s="6"/>
      <c r="AH59" s="6"/>
      <c r="AI59" s="6"/>
      <c r="AJ59" s="6"/>
      <c r="AK59" s="6"/>
      <c r="AL59" s="6"/>
      <c r="AM59" s="6"/>
      <c r="AN59" s="6"/>
      <c r="AO59" s="6"/>
      <c r="AP59" s="6"/>
      <c r="AQ59" s="6"/>
      <c r="AR59" s="6"/>
      <c r="AS59" s="6"/>
      <c r="AT59" s="6"/>
      <c r="AU59" s="6"/>
      <c r="AV59" s="6"/>
      <c r="AW59" s="6"/>
    </row>
    <row r="60" spans="1:49" s="26" customFormat="1">
      <c r="A60" s="6"/>
      <c r="B60" s="6"/>
      <c r="C60" s="6"/>
      <c r="D60" s="6"/>
      <c r="E60" s="6"/>
      <c r="F60" s="6"/>
      <c r="G60" s="6"/>
      <c r="H60" s="6"/>
      <c r="I60" s="6"/>
      <c r="J60" s="6"/>
      <c r="K60" s="6"/>
      <c r="L60" s="6"/>
      <c r="M60" s="6"/>
      <c r="N60" s="6"/>
      <c r="O60" s="6"/>
      <c r="P60" s="6"/>
      <c r="Q60" s="6"/>
      <c r="R60" s="6"/>
      <c r="S60" s="6"/>
      <c r="T60" s="6"/>
      <c r="U60" s="19"/>
      <c r="V60" s="6"/>
      <c r="W60" s="19"/>
      <c r="Y60" s="19"/>
      <c r="AA60" s="6"/>
      <c r="AB60" s="136"/>
      <c r="AC60" s="6"/>
      <c r="AD60" s="6"/>
      <c r="AE60" s="6"/>
      <c r="AF60" s="6"/>
      <c r="AG60" s="6"/>
      <c r="AH60" s="6"/>
      <c r="AI60" s="6"/>
      <c r="AJ60" s="6"/>
      <c r="AK60" s="6"/>
      <c r="AL60" s="6"/>
      <c r="AM60" s="6"/>
      <c r="AN60" s="6"/>
      <c r="AO60" s="6"/>
      <c r="AP60" s="6"/>
      <c r="AQ60" s="6"/>
      <c r="AR60" s="6"/>
      <c r="AS60" s="6"/>
      <c r="AT60" s="6"/>
      <c r="AU60" s="6"/>
      <c r="AV60" s="6"/>
      <c r="AW60" s="6"/>
    </row>
    <row r="61" spans="1:49" s="26" customFormat="1">
      <c r="A61" s="6"/>
      <c r="B61" s="6"/>
      <c r="C61" s="6"/>
      <c r="D61" s="6"/>
      <c r="E61" s="6"/>
      <c r="F61" s="6"/>
      <c r="G61" s="6"/>
      <c r="H61" s="6"/>
      <c r="I61" s="6"/>
      <c r="J61" s="6"/>
      <c r="K61" s="6"/>
      <c r="L61" s="6"/>
      <c r="M61" s="6"/>
      <c r="N61" s="6"/>
      <c r="O61" s="6"/>
      <c r="P61" s="6"/>
      <c r="Q61" s="6"/>
      <c r="R61" s="6"/>
      <c r="S61" s="6"/>
      <c r="T61" s="6"/>
      <c r="U61" s="19"/>
      <c r="V61" s="6"/>
      <c r="W61" s="19"/>
      <c r="Y61" s="19"/>
      <c r="AA61" s="6"/>
      <c r="AB61" s="136"/>
      <c r="AC61" s="6"/>
      <c r="AD61" s="6"/>
      <c r="AE61" s="6"/>
      <c r="AF61" s="6"/>
      <c r="AG61" s="6"/>
      <c r="AH61" s="6"/>
      <c r="AI61" s="6"/>
      <c r="AJ61" s="6"/>
      <c r="AK61" s="6"/>
      <c r="AL61" s="6"/>
      <c r="AM61" s="6"/>
      <c r="AN61" s="6"/>
      <c r="AO61" s="6"/>
      <c r="AP61" s="6"/>
      <c r="AQ61" s="6"/>
      <c r="AR61" s="6"/>
      <c r="AS61" s="6"/>
      <c r="AT61" s="6"/>
      <c r="AU61" s="6"/>
      <c r="AV61" s="6"/>
      <c r="AW61" s="6"/>
    </row>
  </sheetData>
  <mergeCells count="7">
    <mergeCell ref="A4:C4"/>
    <mergeCell ref="A30:C30"/>
    <mergeCell ref="A35:C35"/>
    <mergeCell ref="A49:C49"/>
    <mergeCell ref="A56:E56"/>
    <mergeCell ref="A9:C9"/>
    <mergeCell ref="A23:C23"/>
  </mergeCells>
  <dataValidations disablePrompts="1" count="2">
    <dataValidation type="list" allowBlank="1" showInputMessage="1" showErrorMessage="1" sqref="WVK982960 IY3 WLO982960 WBS982960 VRW982960 VIA982960 UYE982960 UOI982960 UEM982960 TUQ982960 TKU982960 TAY982960 SRC982960 SHG982960 RXK982960 RNO982960 RDS982960 QTW982960 QKA982960 QAE982960 PQI982960 PGM982960 OWQ982960 OMU982960 OCY982960 NTC982960 NJG982960 MZK982960 MPO982960 MFS982960 LVW982960 LMA982960 LCE982960 KSI982960 KIM982960 JYQ982960 JOU982960 JEY982960 IVC982960 ILG982960 IBK982960 HRO982960 HHS982960 GXW982960 GOA982960 GEE982960 FUI982960 FKM982960 FAQ982960 EQU982960 EGY982960 DXC982960 DNG982960 DDK982960 CTO982960 CJS982960 BZW982960 BQA982960 BGE982960 AWI982960 AMM982960 ACQ982960 SU982960 IY982960 F982960 WVK917424 WLO917424 WBS917424 VRW917424 VIA917424 UYE917424 UOI917424 UEM917424 TUQ917424 TKU917424 TAY917424 SRC917424 SHG917424 RXK917424 RNO917424 RDS917424 QTW917424 QKA917424 QAE917424 PQI917424 PGM917424 OWQ917424 OMU917424 OCY917424 NTC917424 NJG917424 MZK917424 MPO917424 MFS917424 LVW917424 LMA917424 LCE917424 KSI917424 KIM917424 JYQ917424 JOU917424 JEY917424 IVC917424 ILG917424 IBK917424 HRO917424 HHS917424 GXW917424 GOA917424 GEE917424 FUI917424 FKM917424 FAQ917424 EQU917424 EGY917424 DXC917424 DNG917424 DDK917424 CTO917424 CJS917424 BZW917424 BQA917424 BGE917424 AWI917424 AMM917424 ACQ917424 SU917424 IY917424 F917424 WVK851888 WLO851888 WBS851888 VRW851888 VIA851888 UYE851888 UOI851888 UEM851888 TUQ851888 TKU851888 TAY851888 SRC851888 SHG851888 RXK851888 RNO851888 RDS851888 QTW851888 QKA851888 QAE851888 PQI851888 PGM851888 OWQ851888 OMU851888 OCY851888 NTC851888 NJG851888 MZK851888 MPO851888 MFS851888 LVW851888 LMA851888 LCE851888 KSI851888 KIM851888 JYQ851888 JOU851888 JEY851888 IVC851888 ILG851888 IBK851888 HRO851888 HHS851888 GXW851888 GOA851888 GEE851888 FUI851888 FKM851888 FAQ851888 EQU851888 EGY851888 DXC851888 DNG851888 DDK851888 CTO851888 CJS851888 BZW851888 BQA851888 BGE851888 AWI851888 AMM851888 ACQ851888 SU851888 IY851888 F851888 WVK786352 WLO786352 WBS786352 VRW786352 VIA786352 UYE786352 UOI786352 UEM786352 TUQ786352 TKU786352 TAY786352 SRC786352 SHG786352 RXK786352 RNO786352 RDS786352 QTW786352 QKA786352 QAE786352 PQI786352 PGM786352 OWQ786352 OMU786352 OCY786352 NTC786352 NJG786352 MZK786352 MPO786352 MFS786352 LVW786352 LMA786352 LCE786352 KSI786352 KIM786352 JYQ786352 JOU786352 JEY786352 IVC786352 ILG786352 IBK786352 HRO786352 HHS786352 GXW786352 GOA786352 GEE786352 FUI786352 FKM786352 FAQ786352 EQU786352 EGY786352 DXC786352 DNG786352 DDK786352 CTO786352 CJS786352 BZW786352 BQA786352 BGE786352 AWI786352 AMM786352 ACQ786352 SU786352 IY786352 F786352 WVK720816 WLO720816 WBS720816 VRW720816 VIA720816 UYE720816 UOI720816 UEM720816 TUQ720816 TKU720816 TAY720816 SRC720816 SHG720816 RXK720816 RNO720816 RDS720816 QTW720816 QKA720816 QAE720816 PQI720816 PGM720816 OWQ720816 OMU720816 OCY720816 NTC720816 NJG720816 MZK720816 MPO720816 MFS720816 LVW720816 LMA720816 LCE720816 KSI720816 KIM720816 JYQ720816 JOU720816 JEY720816 IVC720816 ILG720816 IBK720816 HRO720816 HHS720816 GXW720816 GOA720816 GEE720816 FUI720816 FKM720816 FAQ720816 EQU720816 EGY720816 DXC720816 DNG720816 DDK720816 CTO720816 CJS720816 BZW720816 BQA720816 BGE720816 AWI720816 AMM720816 ACQ720816 SU720816 IY720816 F720816 WVK655280 WLO655280 WBS655280 VRW655280 VIA655280 UYE655280 UOI655280 UEM655280 TUQ655280 TKU655280 TAY655280 SRC655280 SHG655280 RXK655280 RNO655280 RDS655280 QTW655280 QKA655280 QAE655280 PQI655280 PGM655280 OWQ655280 OMU655280 OCY655280 NTC655280 NJG655280 MZK655280 MPO655280 MFS655280 LVW655280 LMA655280 LCE655280 KSI655280 KIM655280 JYQ655280 JOU655280 JEY655280 IVC655280 ILG655280 IBK655280 HRO655280 HHS655280 GXW655280 GOA655280 GEE655280 FUI655280 FKM655280 FAQ655280 EQU655280 EGY655280 DXC655280 DNG655280 DDK655280 CTO655280 CJS655280 BZW655280 BQA655280 BGE655280 AWI655280 AMM655280 ACQ655280 SU655280 IY655280 F655280 WVK589744 WLO589744 WBS589744 VRW589744 VIA589744 UYE589744 UOI589744 UEM589744 TUQ589744 TKU589744 TAY589744 SRC589744 SHG589744 RXK589744 RNO589744 RDS589744 QTW589744 QKA589744 QAE589744 PQI589744 PGM589744 OWQ589744 OMU589744 OCY589744 NTC589744 NJG589744 MZK589744 MPO589744 MFS589744 LVW589744 LMA589744 LCE589744 KSI589744 KIM589744 JYQ589744 JOU589744 JEY589744 IVC589744 ILG589744 IBK589744 HRO589744 HHS589744 GXW589744 GOA589744 GEE589744 FUI589744 FKM589744 FAQ589744 EQU589744 EGY589744 DXC589744 DNG589744 DDK589744 CTO589744 CJS589744 BZW589744 BQA589744 BGE589744 AWI589744 AMM589744 ACQ589744 SU589744 IY589744 F589744 WVK524208 WLO524208 WBS524208 VRW524208 VIA524208 UYE524208 UOI524208 UEM524208 TUQ524208 TKU524208 TAY524208 SRC524208 SHG524208 RXK524208 RNO524208 RDS524208 QTW524208 QKA524208 QAE524208 PQI524208 PGM524208 OWQ524208 OMU524208 OCY524208 NTC524208 NJG524208 MZK524208 MPO524208 MFS524208 LVW524208 LMA524208 LCE524208 KSI524208 KIM524208 JYQ524208 JOU524208 JEY524208 IVC524208 ILG524208 IBK524208 HRO524208 HHS524208 GXW524208 GOA524208 GEE524208 FUI524208 FKM524208 FAQ524208 EQU524208 EGY524208 DXC524208 DNG524208 DDK524208 CTO524208 CJS524208 BZW524208 BQA524208 BGE524208 AWI524208 AMM524208 ACQ524208 SU524208 IY524208 F524208 WVK458672 WLO458672 WBS458672 VRW458672 VIA458672 UYE458672 UOI458672 UEM458672 TUQ458672 TKU458672 TAY458672 SRC458672 SHG458672 RXK458672 RNO458672 RDS458672 QTW458672 QKA458672 QAE458672 PQI458672 PGM458672 OWQ458672 OMU458672 OCY458672 NTC458672 NJG458672 MZK458672 MPO458672 MFS458672 LVW458672 LMA458672 LCE458672 KSI458672 KIM458672 JYQ458672 JOU458672 JEY458672 IVC458672 ILG458672 IBK458672 HRO458672 HHS458672 GXW458672 GOA458672 GEE458672 FUI458672 FKM458672 FAQ458672 EQU458672 EGY458672 DXC458672 DNG458672 DDK458672 CTO458672 CJS458672 BZW458672 BQA458672 BGE458672 AWI458672 AMM458672 ACQ458672 SU458672 IY458672 F458672 WVK393136 WLO393136 WBS393136 VRW393136 VIA393136 UYE393136 UOI393136 UEM393136 TUQ393136 TKU393136 TAY393136 SRC393136 SHG393136 RXK393136 RNO393136 RDS393136 QTW393136 QKA393136 QAE393136 PQI393136 PGM393136 OWQ393136 OMU393136 OCY393136 NTC393136 NJG393136 MZK393136 MPO393136 MFS393136 LVW393136 LMA393136 LCE393136 KSI393136 KIM393136 JYQ393136 JOU393136 JEY393136 IVC393136 ILG393136 IBK393136 HRO393136 HHS393136 GXW393136 GOA393136 GEE393136 FUI393136 FKM393136 FAQ393136 EQU393136 EGY393136 DXC393136 DNG393136 DDK393136 CTO393136 CJS393136 BZW393136 BQA393136 BGE393136 AWI393136 AMM393136 ACQ393136 SU393136 IY393136 F393136 WVK327600 WLO327600 WBS327600 VRW327600 VIA327600 UYE327600 UOI327600 UEM327600 TUQ327600 TKU327600 TAY327600 SRC327600 SHG327600 RXK327600 RNO327600 RDS327600 QTW327600 QKA327600 QAE327600 PQI327600 PGM327600 OWQ327600 OMU327600 OCY327600 NTC327600 NJG327600 MZK327600 MPO327600 MFS327600 LVW327600 LMA327600 LCE327600 KSI327600 KIM327600 JYQ327600 JOU327600 JEY327600 IVC327600 ILG327600 IBK327600 HRO327600 HHS327600 GXW327600 GOA327600 GEE327600 FUI327600 FKM327600 FAQ327600 EQU327600 EGY327600 DXC327600 DNG327600 DDK327600 CTO327600 CJS327600 BZW327600 BQA327600 BGE327600 AWI327600 AMM327600 ACQ327600 SU327600 IY327600 F327600 WVK262064 WLO262064 WBS262064 VRW262064 VIA262064 UYE262064 UOI262064 UEM262064 TUQ262064 TKU262064 TAY262064 SRC262064 SHG262064 RXK262064 RNO262064 RDS262064 QTW262064 QKA262064 QAE262064 PQI262064 PGM262064 OWQ262064 OMU262064 OCY262064 NTC262064 NJG262064 MZK262064 MPO262064 MFS262064 LVW262064 LMA262064 LCE262064 KSI262064 KIM262064 JYQ262064 JOU262064 JEY262064 IVC262064 ILG262064 IBK262064 HRO262064 HHS262064 GXW262064 GOA262064 GEE262064 FUI262064 FKM262064 FAQ262064 EQU262064 EGY262064 DXC262064 DNG262064 DDK262064 CTO262064 CJS262064 BZW262064 BQA262064 BGE262064 AWI262064 AMM262064 ACQ262064 SU262064 IY262064 F262064 WVK196528 WLO196528 WBS196528 VRW196528 VIA196528 UYE196528 UOI196528 UEM196528 TUQ196528 TKU196528 TAY196528 SRC196528 SHG196528 RXK196528 RNO196528 RDS196528 QTW196528 QKA196528 QAE196528 PQI196528 PGM196528 OWQ196528 OMU196528 OCY196528 NTC196528 NJG196528 MZK196528 MPO196528 MFS196528 LVW196528 LMA196528 LCE196528 KSI196528 KIM196528 JYQ196528 JOU196528 JEY196528 IVC196528 ILG196528 IBK196528 HRO196528 HHS196528 GXW196528 GOA196528 GEE196528 FUI196528 FKM196528 FAQ196528 EQU196528 EGY196528 DXC196528 DNG196528 DDK196528 CTO196528 CJS196528 BZW196528 BQA196528 BGE196528 AWI196528 AMM196528 ACQ196528 SU196528 IY196528 F196528 WVK130992 WLO130992 WBS130992 VRW130992 VIA130992 UYE130992 UOI130992 UEM130992 TUQ130992 TKU130992 TAY130992 SRC130992 SHG130992 RXK130992 RNO130992 RDS130992 QTW130992 QKA130992 QAE130992 PQI130992 PGM130992 OWQ130992 OMU130992 OCY130992 NTC130992 NJG130992 MZK130992 MPO130992 MFS130992 LVW130992 LMA130992 LCE130992 KSI130992 KIM130992 JYQ130992 JOU130992 JEY130992 IVC130992 ILG130992 IBK130992 HRO130992 HHS130992 GXW130992 GOA130992 GEE130992 FUI130992 FKM130992 FAQ130992 EQU130992 EGY130992 DXC130992 DNG130992 DDK130992 CTO130992 CJS130992 BZW130992 BQA130992 BGE130992 AWI130992 AMM130992 ACQ130992 SU130992 IY130992 F130992 WVK65456 WLO65456 WBS65456 VRW65456 VIA65456 UYE65456 UOI65456 UEM65456 TUQ65456 TKU65456 TAY65456 SRC65456 SHG65456 RXK65456 RNO65456 RDS65456 QTW65456 QKA65456 QAE65456 PQI65456 PGM65456 OWQ65456 OMU65456 OCY65456 NTC65456 NJG65456 MZK65456 MPO65456 MFS65456 LVW65456 LMA65456 LCE65456 KSI65456 KIM65456 JYQ65456 JOU65456 JEY65456 IVC65456 ILG65456 IBK65456 HRO65456 HHS65456 GXW65456 GOA65456 GEE65456 FUI65456 FKM65456 FAQ65456 EQU65456 EGY65456 DXC65456 DNG65456 DDK65456 CTO65456 CJS65456 BZW65456 BQA65456 BGE65456 AWI65456 AMM65456 ACQ65456 SU65456 IY65456 F65456 WVK3 WLO3 WBS3 VRW3 VIA3 UYE3 UOI3 UEM3 TUQ3 TKU3 TAY3 SRC3 SHG3 RXK3 RNO3 RDS3 QTW3 QKA3 QAE3 PQI3 PGM3 OWQ3 OMU3 OCY3 NTC3 NJG3 MZK3 MPO3 MFS3 LVW3 LMA3 LCE3 KSI3 KIM3 JYQ3 JOU3 JEY3 IVC3 ILG3 IBK3 HRO3 HHS3 GXW3 GOA3 GEE3 FUI3 FKM3 FAQ3 EQU3 EGY3 DXC3 DNG3 DDK3 CTO3 CJS3 BZW3 BQA3 BGE3 AWI3 AMM3 ACQ3 SU3" xr:uid="{00000000-0002-0000-0100-000000000000}">
      <formula1>$AD$4:$AD$16</formula1>
    </dataValidation>
    <dataValidation type="list" allowBlank="1" showInputMessage="1" showErrorMessage="1" sqref="F2" xr:uid="{00000000-0002-0000-0100-000001000000}">
      <formula1>$H$2:$S$2</formula1>
    </dataValidation>
  </dataValidations>
  <pageMargins left="0.7" right="0.7" top="0.75" bottom="0.75" header="0.3" footer="0.3"/>
  <pageSetup paperSize="9" scale="17" orientation="portrait" r:id="rId1"/>
  <colBreaks count="1" manualBreakCount="1">
    <brk id="2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K64"/>
  <sheetViews>
    <sheetView showGridLines="0" topLeftCell="A29" zoomScale="80" zoomScaleNormal="80" workbookViewId="0">
      <selection activeCell="F51" sqref="F51"/>
    </sheetView>
  </sheetViews>
  <sheetFormatPr defaultColWidth="9.140625" defaultRowHeight="15"/>
  <cols>
    <col min="1" max="1" width="52.28515625" customWidth="1"/>
    <col min="2" max="8" width="25.5703125" customWidth="1"/>
  </cols>
  <sheetData>
    <row r="1" spans="1:7" ht="22.5" customHeight="1">
      <c r="A1" s="142" t="s">
        <v>7</v>
      </c>
      <c r="B1" s="143" t="s">
        <v>181</v>
      </c>
      <c r="C1" s="144"/>
      <c r="D1" s="144"/>
      <c r="E1" s="144"/>
    </row>
    <row r="2" spans="1:7" s="2" customFormat="1" ht="15" customHeight="1"/>
    <row r="3" spans="1:7" s="2" customFormat="1" ht="15" customHeight="1">
      <c r="A3" s="35" t="s">
        <v>182</v>
      </c>
      <c r="B3" s="4"/>
    </row>
    <row r="4" spans="1:7" s="2" customFormat="1" ht="15" customHeight="1">
      <c r="A4" s="1" t="s">
        <v>183</v>
      </c>
    </row>
    <row r="5" spans="1:7" ht="15" customHeight="1"/>
    <row r="6" spans="1:7" s="28" customFormat="1" ht="14.45" customHeight="1">
      <c r="B6" s="193" t="s">
        <v>0</v>
      </c>
      <c r="C6" s="194"/>
      <c r="D6" s="190" t="s">
        <v>129</v>
      </c>
      <c r="E6" s="190" t="s">
        <v>131</v>
      </c>
      <c r="F6" s="190" t="s">
        <v>132</v>
      </c>
    </row>
    <row r="7" spans="1:7" s="28" customFormat="1">
      <c r="A7" s="29" t="s">
        <v>1</v>
      </c>
      <c r="B7" s="30" t="s">
        <v>121</v>
      </c>
      <c r="C7" s="95" t="s">
        <v>122</v>
      </c>
      <c r="D7" s="191"/>
      <c r="E7" s="191"/>
      <c r="F7" s="191"/>
    </row>
    <row r="8" spans="1:7" s="28" customFormat="1">
      <c r="A8" s="31"/>
      <c r="B8" s="96"/>
      <c r="C8" s="96"/>
      <c r="D8" s="192"/>
      <c r="E8" s="192"/>
      <c r="F8" s="192"/>
    </row>
    <row r="9" spans="1:7" s="28" customFormat="1">
      <c r="A9" s="35" t="s">
        <v>2</v>
      </c>
      <c r="B9" s="33"/>
      <c r="C9" s="33"/>
      <c r="D9" s="33"/>
      <c r="E9" s="33"/>
      <c r="F9" s="33"/>
      <c r="G9" s="145" t="str">
        <f>IF(F9-E9&lt;0,"let op, negatieve Delta Barthel, zet in de begeleidende mail dat dit klopt","")</f>
        <v/>
      </c>
    </row>
    <row r="10" spans="1:7" s="28" customFormat="1">
      <c r="A10" s="35" t="s">
        <v>3</v>
      </c>
      <c r="B10" s="33"/>
      <c r="C10" s="33"/>
      <c r="D10" s="33"/>
      <c r="E10" s="33"/>
      <c r="F10" s="33"/>
      <c r="G10" s="145" t="str">
        <f>IF(F10-E10&lt;0,"let op, negatieve Delta Barthel, zet in de begeleidende mail dat dit klopt","")</f>
        <v/>
      </c>
    </row>
    <row r="11" spans="1:7" s="28" customFormat="1">
      <c r="A11" s="35" t="s">
        <v>4</v>
      </c>
      <c r="B11" s="33"/>
      <c r="C11" s="33"/>
      <c r="D11" s="33"/>
      <c r="E11" s="33"/>
      <c r="F11" s="33"/>
      <c r="G11" s="145" t="str">
        <f>IF(F11-E11&lt;0,"let op, negatieve Delta Barthel, zet in de begeleidende mail dat dit klopt","")</f>
        <v/>
      </c>
    </row>
    <row r="12" spans="1:7" s="28" customFormat="1">
      <c r="A12" s="35" t="s">
        <v>5</v>
      </c>
      <c r="B12" s="33"/>
      <c r="C12" s="33"/>
      <c r="D12" s="33"/>
      <c r="E12" s="33"/>
      <c r="F12" s="33"/>
      <c r="G12" s="145" t="str">
        <f>IF(F12-E12&lt;0,"let op, negatieve Delta Barthel, zet in de begeleidende mail dat dit klopt","")</f>
        <v/>
      </c>
    </row>
    <row r="13" spans="1:7" s="28" customFormat="1">
      <c r="A13" s="146" t="s">
        <v>184</v>
      </c>
      <c r="B13" s="147"/>
      <c r="C13" s="147"/>
      <c r="D13" s="147"/>
      <c r="E13" s="147"/>
      <c r="F13" s="148"/>
      <c r="G13" s="145"/>
    </row>
    <row r="14" spans="1:7" s="28" customFormat="1">
      <c r="A14" s="35" t="s">
        <v>185</v>
      </c>
      <c r="B14" s="33"/>
      <c r="C14" s="33"/>
      <c r="D14" s="33"/>
      <c r="E14" s="33"/>
      <c r="F14" s="33"/>
      <c r="G14" s="145" t="str">
        <f t="shared" ref="G14:G26" si="0">IF(F14-E14&lt;0,"let op, negatieve Delta Barthel, zet in de begeleidende mail dat dit klopt","")</f>
        <v/>
      </c>
    </row>
    <row r="15" spans="1:7" s="28" customFormat="1">
      <c r="A15" s="35" t="s">
        <v>186</v>
      </c>
      <c r="B15" s="33"/>
      <c r="C15" s="33"/>
      <c r="D15" s="33"/>
      <c r="E15" s="33"/>
      <c r="F15" s="33"/>
      <c r="G15" s="145" t="str">
        <f>IF(F15-E15&lt;0,"let op, negatieve Delta Barthel, zet in de begeleidende mail dat dit klopt","")</f>
        <v/>
      </c>
    </row>
    <row r="16" spans="1:7" s="28" customFormat="1">
      <c r="A16" s="35" t="s">
        <v>187</v>
      </c>
      <c r="B16" s="33"/>
      <c r="C16" s="33"/>
      <c r="D16" s="33"/>
      <c r="E16" s="33"/>
      <c r="F16" s="33"/>
      <c r="G16" s="145" t="str">
        <f t="shared" si="0"/>
        <v/>
      </c>
    </row>
    <row r="17" spans="1:8" s="28" customFormat="1">
      <c r="A17" s="35" t="s">
        <v>188</v>
      </c>
      <c r="B17" s="33"/>
      <c r="C17" s="33"/>
      <c r="D17" s="33"/>
      <c r="E17" s="33"/>
      <c r="F17" s="33"/>
      <c r="G17" s="145" t="str">
        <f t="shared" si="0"/>
        <v/>
      </c>
    </row>
    <row r="18" spans="1:8" s="28" customFormat="1">
      <c r="A18" s="35" t="s">
        <v>189</v>
      </c>
      <c r="B18" s="33"/>
      <c r="C18" s="33"/>
      <c r="D18" s="33"/>
      <c r="E18" s="33"/>
      <c r="F18" s="33"/>
      <c r="G18" s="145" t="str">
        <f t="shared" si="0"/>
        <v/>
      </c>
    </row>
    <row r="19" spans="1:8" s="28" customFormat="1">
      <c r="A19" s="35" t="s">
        <v>190</v>
      </c>
      <c r="B19" s="33"/>
      <c r="C19" s="33"/>
      <c r="D19" s="33"/>
      <c r="E19" s="33"/>
      <c r="F19" s="33"/>
      <c r="G19" s="145" t="str">
        <f t="shared" si="0"/>
        <v/>
      </c>
    </row>
    <row r="20" spans="1:8" s="28" customFormat="1">
      <c r="A20" s="35" t="s">
        <v>191</v>
      </c>
      <c r="B20" s="33"/>
      <c r="C20" s="33"/>
      <c r="D20" s="33"/>
      <c r="E20" s="33"/>
      <c r="F20" s="33"/>
      <c r="G20" s="145" t="str">
        <f t="shared" si="0"/>
        <v/>
      </c>
    </row>
    <row r="21" spans="1:8" s="28" customFormat="1">
      <c r="A21" s="35" t="s">
        <v>192</v>
      </c>
      <c r="B21" s="33"/>
      <c r="C21" s="33"/>
      <c r="D21" s="33"/>
      <c r="E21" s="33"/>
      <c r="F21" s="33"/>
      <c r="G21" s="145" t="str">
        <f t="shared" si="0"/>
        <v/>
      </c>
    </row>
    <row r="22" spans="1:8" s="28" customFormat="1">
      <c r="A22" s="35" t="s">
        <v>193</v>
      </c>
      <c r="B22" s="33"/>
      <c r="C22" s="33"/>
      <c r="D22" s="33"/>
      <c r="E22" s="33"/>
      <c r="F22" s="33"/>
      <c r="G22" s="145" t="str">
        <f t="shared" si="0"/>
        <v/>
      </c>
    </row>
    <row r="23" spans="1:8" s="28" customFormat="1">
      <c r="A23" s="35" t="s">
        <v>194</v>
      </c>
      <c r="B23" s="33"/>
      <c r="C23" s="33"/>
      <c r="D23" s="33"/>
      <c r="E23" s="33"/>
      <c r="F23" s="33"/>
      <c r="G23" s="145" t="str">
        <f t="shared" si="0"/>
        <v/>
      </c>
    </row>
    <row r="24" spans="1:8" s="28" customFormat="1">
      <c r="A24" s="35" t="s">
        <v>195</v>
      </c>
      <c r="B24" s="33"/>
      <c r="C24" s="33"/>
      <c r="D24" s="33"/>
      <c r="E24" s="33"/>
      <c r="F24" s="33"/>
      <c r="G24" s="145" t="str">
        <f t="shared" si="0"/>
        <v/>
      </c>
    </row>
    <row r="25" spans="1:8" s="28" customFormat="1">
      <c r="A25" s="35" t="s">
        <v>196</v>
      </c>
      <c r="B25" s="33"/>
      <c r="C25" s="33"/>
      <c r="D25" s="33"/>
      <c r="E25" s="33"/>
      <c r="F25" s="33"/>
      <c r="G25" s="145" t="str">
        <f t="shared" si="0"/>
        <v/>
      </c>
    </row>
    <row r="26" spans="1:8" s="28" customFormat="1">
      <c r="A26" s="35" t="s">
        <v>197</v>
      </c>
      <c r="B26" s="33"/>
      <c r="C26" s="33"/>
      <c r="D26" s="33"/>
      <c r="E26" s="33"/>
      <c r="F26" s="33"/>
      <c r="G26" s="145" t="str">
        <f t="shared" si="0"/>
        <v/>
      </c>
    </row>
    <row r="27" spans="1:8" s="28" customFormat="1">
      <c r="A27" s="34"/>
      <c r="B27" s="36"/>
      <c r="C27" s="36"/>
      <c r="D27" s="36"/>
      <c r="E27" s="36"/>
      <c r="F27" s="36"/>
      <c r="G27" s="36"/>
      <c r="H27" s="36"/>
    </row>
    <row r="28" spans="1:8" s="28" customFormat="1" ht="30">
      <c r="A28" s="29" t="s">
        <v>1</v>
      </c>
      <c r="B28" s="30" t="s">
        <v>123</v>
      </c>
      <c r="C28" s="93" t="s">
        <v>124</v>
      </c>
      <c r="D28" s="93" t="s">
        <v>125</v>
      </c>
      <c r="E28" s="93" t="s">
        <v>126</v>
      </c>
      <c r="F28" s="93" t="s">
        <v>127</v>
      </c>
      <c r="G28" s="93" t="s">
        <v>128</v>
      </c>
      <c r="H28" s="36"/>
    </row>
    <row r="29" spans="1:8" s="28" customFormat="1">
      <c r="A29" s="31"/>
      <c r="B29" s="96"/>
      <c r="G29" s="36"/>
      <c r="H29" s="36"/>
    </row>
    <row r="30" spans="1:8" s="28" customFormat="1">
      <c r="A30" s="32" t="s">
        <v>2</v>
      </c>
      <c r="B30" s="37">
        <f>SUM(C30:G30)</f>
        <v>0</v>
      </c>
      <c r="C30" s="149"/>
      <c r="D30" s="150"/>
      <c r="E30" s="150"/>
      <c r="F30" s="150"/>
      <c r="G30" s="150"/>
      <c r="H30" s="36"/>
    </row>
    <row r="31" spans="1:8" s="28" customFormat="1">
      <c r="A31" s="29" t="s">
        <v>3</v>
      </c>
      <c r="B31" s="37">
        <f t="shared" ref="B31:B47" si="1">SUM(C31:G31)</f>
        <v>0</v>
      </c>
      <c r="C31" s="149"/>
      <c r="D31" s="150"/>
      <c r="E31" s="150"/>
      <c r="F31" s="150"/>
      <c r="G31" s="150"/>
      <c r="H31" s="36"/>
    </row>
    <row r="32" spans="1:8" s="28" customFormat="1">
      <c r="A32" s="34" t="s">
        <v>4</v>
      </c>
      <c r="B32" s="37">
        <f t="shared" si="1"/>
        <v>0</v>
      </c>
      <c r="C32" s="149"/>
      <c r="D32" s="150"/>
      <c r="E32" s="150"/>
      <c r="F32" s="150"/>
      <c r="G32" s="150"/>
      <c r="H32" s="36"/>
    </row>
    <row r="33" spans="1:8" s="28" customFormat="1">
      <c r="A33" s="34" t="s">
        <v>5</v>
      </c>
      <c r="B33" s="37">
        <f t="shared" si="1"/>
        <v>0</v>
      </c>
      <c r="C33" s="149"/>
      <c r="D33" s="150"/>
      <c r="E33" s="150"/>
      <c r="F33" s="150"/>
      <c r="G33" s="150"/>
      <c r="H33" s="36"/>
    </row>
    <row r="34" spans="1:8">
      <c r="A34" s="146" t="s">
        <v>184</v>
      </c>
      <c r="B34" s="151"/>
      <c r="C34" s="151"/>
      <c r="D34" s="151"/>
      <c r="E34" s="151"/>
      <c r="F34" s="151"/>
      <c r="G34" s="152"/>
    </row>
    <row r="35" spans="1:8">
      <c r="A35" s="35" t="s">
        <v>185</v>
      </c>
      <c r="B35" s="37">
        <f>SUM(C35:G35)</f>
        <v>0</v>
      </c>
      <c r="C35" s="149"/>
      <c r="D35" s="150"/>
      <c r="E35" s="150"/>
      <c r="F35" s="150"/>
      <c r="G35" s="150"/>
    </row>
    <row r="36" spans="1:8">
      <c r="A36" s="35" t="s">
        <v>186</v>
      </c>
      <c r="B36" s="37">
        <f>SUM(C36:G36)</f>
        <v>0</v>
      </c>
      <c r="C36" s="149"/>
      <c r="D36" s="150"/>
      <c r="E36" s="150"/>
      <c r="F36" s="150"/>
      <c r="G36" s="150"/>
    </row>
    <row r="37" spans="1:8">
      <c r="A37" s="35" t="s">
        <v>187</v>
      </c>
      <c r="B37" s="37">
        <f t="shared" si="1"/>
        <v>0</v>
      </c>
      <c r="C37" s="149"/>
      <c r="D37" s="150"/>
      <c r="E37" s="150"/>
      <c r="F37" s="150"/>
      <c r="G37" s="150"/>
    </row>
    <row r="38" spans="1:8">
      <c r="A38" s="35" t="s">
        <v>188</v>
      </c>
      <c r="B38" s="37">
        <f t="shared" si="1"/>
        <v>0</v>
      </c>
      <c r="C38" s="149"/>
      <c r="D38" s="150"/>
      <c r="E38" s="150"/>
      <c r="F38" s="150"/>
      <c r="G38" s="150"/>
    </row>
    <row r="39" spans="1:8">
      <c r="A39" s="35" t="s">
        <v>189</v>
      </c>
      <c r="B39" s="37">
        <f t="shared" si="1"/>
        <v>0</v>
      </c>
      <c r="C39" s="149"/>
      <c r="D39" s="150"/>
      <c r="E39" s="150"/>
      <c r="F39" s="150"/>
      <c r="G39" s="150"/>
    </row>
    <row r="40" spans="1:8">
      <c r="A40" s="35" t="s">
        <v>190</v>
      </c>
      <c r="B40" s="37">
        <f t="shared" si="1"/>
        <v>0</v>
      </c>
      <c r="C40" s="149"/>
      <c r="D40" s="150"/>
      <c r="E40" s="150"/>
      <c r="F40" s="150"/>
      <c r="G40" s="150"/>
    </row>
    <row r="41" spans="1:8">
      <c r="A41" s="35" t="s">
        <v>191</v>
      </c>
      <c r="B41" s="37">
        <f t="shared" si="1"/>
        <v>0</v>
      </c>
      <c r="C41" s="149"/>
      <c r="D41" s="150"/>
      <c r="E41" s="150"/>
      <c r="F41" s="150"/>
      <c r="G41" s="150"/>
    </row>
    <row r="42" spans="1:8">
      <c r="A42" s="35" t="s">
        <v>192</v>
      </c>
      <c r="B42" s="37">
        <f t="shared" si="1"/>
        <v>0</v>
      </c>
      <c r="C42" s="149"/>
      <c r="D42" s="150"/>
      <c r="E42" s="150"/>
      <c r="F42" s="150"/>
      <c r="G42" s="150"/>
    </row>
    <row r="43" spans="1:8">
      <c r="A43" s="35" t="s">
        <v>193</v>
      </c>
      <c r="B43" s="37">
        <f t="shared" si="1"/>
        <v>0</v>
      </c>
      <c r="C43" s="149"/>
      <c r="D43" s="150"/>
      <c r="E43" s="150"/>
      <c r="F43" s="150"/>
      <c r="G43" s="150"/>
    </row>
    <row r="44" spans="1:8">
      <c r="A44" s="35" t="s">
        <v>194</v>
      </c>
      <c r="B44" s="37">
        <f t="shared" si="1"/>
        <v>0</v>
      </c>
      <c r="C44" s="149"/>
      <c r="D44" s="150"/>
      <c r="E44" s="150"/>
      <c r="F44" s="150"/>
      <c r="G44" s="150"/>
    </row>
    <row r="45" spans="1:8">
      <c r="A45" s="35" t="s">
        <v>195</v>
      </c>
      <c r="B45" s="37">
        <f t="shared" si="1"/>
        <v>0</v>
      </c>
      <c r="C45" s="149"/>
      <c r="D45" s="150"/>
      <c r="E45" s="150"/>
      <c r="F45" s="150"/>
      <c r="G45" s="150"/>
    </row>
    <row r="46" spans="1:8">
      <c r="A46" s="35" t="s">
        <v>196</v>
      </c>
      <c r="B46" s="37">
        <f t="shared" si="1"/>
        <v>0</v>
      </c>
      <c r="C46" s="149"/>
      <c r="D46" s="150"/>
      <c r="E46" s="150"/>
      <c r="F46" s="150"/>
      <c r="G46" s="150"/>
    </row>
    <row r="47" spans="1:8">
      <c r="A47" s="35" t="s">
        <v>197</v>
      </c>
      <c r="B47" s="37">
        <f t="shared" si="1"/>
        <v>0</v>
      </c>
      <c r="C47" s="149"/>
      <c r="D47" s="150"/>
      <c r="E47" s="150"/>
      <c r="F47" s="150"/>
      <c r="G47" s="150"/>
    </row>
    <row r="49" spans="1:11" ht="15" customHeight="1">
      <c r="A49" s="203" t="s">
        <v>77</v>
      </c>
      <c r="B49" s="206"/>
      <c r="C49" s="3" t="s">
        <v>216</v>
      </c>
      <c r="D49" s="3" t="s">
        <v>8</v>
      </c>
    </row>
    <row r="50" spans="1:11">
      <c r="A50" s="195" t="s">
        <v>198</v>
      </c>
      <c r="B50" s="196"/>
      <c r="C50" s="153"/>
    </row>
    <row r="51" spans="1:11">
      <c r="A51" s="195" t="s">
        <v>199</v>
      </c>
      <c r="B51" s="196"/>
      <c r="C51" s="153"/>
    </row>
    <row r="52" spans="1:11">
      <c r="A52" s="195" t="s">
        <v>200</v>
      </c>
      <c r="B52" s="196"/>
      <c r="C52" s="153"/>
    </row>
    <row r="53" spans="1:11">
      <c r="A53" s="195" t="s">
        <v>201</v>
      </c>
      <c r="B53" s="196"/>
      <c r="C53" s="153"/>
    </row>
    <row r="54" spans="1:11">
      <c r="A54" s="195" t="s">
        <v>202</v>
      </c>
      <c r="B54" s="196"/>
      <c r="C54" s="153"/>
      <c r="D54" s="197"/>
      <c r="E54" s="198"/>
      <c r="F54" s="198"/>
      <c r="G54" s="199"/>
    </row>
    <row r="55" spans="1:11">
      <c r="D55" s="200"/>
      <c r="E55" s="201"/>
      <c r="F55" s="201"/>
      <c r="G55" s="202"/>
      <c r="H55" s="145"/>
    </row>
    <row r="56" spans="1:11">
      <c r="D56" s="154"/>
      <c r="E56" s="154"/>
      <c r="F56" s="154"/>
      <c r="G56" s="154"/>
    </row>
    <row r="57" spans="1:11">
      <c r="A57" s="38" t="s">
        <v>130</v>
      </c>
      <c r="D57" s="154"/>
      <c r="E57" s="154"/>
      <c r="F57" s="154"/>
      <c r="G57" s="154"/>
    </row>
    <row r="58" spans="1:11" ht="60">
      <c r="C58" s="39" t="s">
        <v>106</v>
      </c>
    </row>
    <row r="59" spans="1:11" ht="88.5" customHeight="1">
      <c r="A59" s="203" t="s">
        <v>107</v>
      </c>
      <c r="B59" s="204"/>
      <c r="C59" s="155"/>
      <c r="D59" s="205" t="s">
        <v>203</v>
      </c>
      <c r="E59" s="205"/>
      <c r="F59" s="205"/>
      <c r="G59" s="205"/>
      <c r="H59" s="205"/>
      <c r="I59" s="205"/>
      <c r="J59" s="205"/>
      <c r="K59" s="205"/>
    </row>
    <row r="60" spans="1:11">
      <c r="A60" s="40"/>
      <c r="D60" s="125"/>
      <c r="E60" s="125"/>
      <c r="F60" s="125"/>
      <c r="G60" s="125"/>
      <c r="H60" s="125"/>
      <c r="I60" s="125"/>
      <c r="J60" s="125"/>
      <c r="K60" s="125"/>
    </row>
    <row r="61" spans="1:11">
      <c r="D61" s="41"/>
      <c r="E61" s="41"/>
      <c r="F61" s="41"/>
      <c r="G61" s="41"/>
      <c r="H61" s="41"/>
      <c r="I61" s="41"/>
      <c r="J61" s="41"/>
    </row>
    <row r="62" spans="1:11">
      <c r="D62" s="41"/>
      <c r="E62" s="41"/>
      <c r="F62" s="41"/>
      <c r="G62" s="41"/>
      <c r="H62" s="41"/>
      <c r="I62" s="41"/>
      <c r="J62" s="41"/>
    </row>
    <row r="63" spans="1:11">
      <c r="D63" s="41"/>
      <c r="E63" s="41"/>
      <c r="F63" s="41"/>
      <c r="G63" s="41"/>
      <c r="H63" s="41"/>
      <c r="I63" s="41"/>
      <c r="J63" s="41"/>
    </row>
    <row r="64" spans="1:11">
      <c r="D64" s="41"/>
      <c r="E64" s="41"/>
      <c r="F64" s="41"/>
      <c r="G64" s="41"/>
      <c r="H64" s="41"/>
      <c r="I64" s="41"/>
      <c r="J64" s="41"/>
    </row>
  </sheetData>
  <mergeCells count="13">
    <mergeCell ref="A59:B59"/>
    <mergeCell ref="D59:K59"/>
    <mergeCell ref="A49:B49"/>
    <mergeCell ref="A50:B50"/>
    <mergeCell ref="A51:B51"/>
    <mergeCell ref="A52:B52"/>
    <mergeCell ref="A53:B53"/>
    <mergeCell ref="D6:D8"/>
    <mergeCell ref="E6:E8"/>
    <mergeCell ref="F6:F8"/>
    <mergeCell ref="B6:C6"/>
    <mergeCell ref="A54:B54"/>
    <mergeCell ref="D54:G55"/>
  </mergeCells>
  <conditionalFormatting sqref="B9:F12">
    <cfRule type="cellIs" dxfId="7" priority="4" operator="equal">
      <formula>""</formula>
    </cfRule>
  </conditionalFormatting>
  <conditionalFormatting sqref="B14:F26">
    <cfRule type="cellIs" dxfId="6" priority="2" operator="equal">
      <formula>""</formula>
    </cfRule>
  </conditionalFormatting>
  <conditionalFormatting sqref="C59">
    <cfRule type="cellIs" dxfId="4" priority="1" operator="equal">
      <formula>""</formula>
    </cfRule>
  </conditionalFormatting>
  <dataValidations count="5">
    <dataValidation type="whole" allowBlank="1" showInputMessage="1" showErrorMessage="1" promptTitle="NPS" prompt="LET OP: het gaat hier niet om een rapportcijfer." sqref="C33" xr:uid="{00000000-0002-0000-0200-000000000000}">
      <formula1>-100</formula1>
      <formula2>100</formula2>
    </dataValidation>
    <dataValidation type="whole" operator="greaterThanOrEqual" allowBlank="1" showInputMessage="1" showErrorMessage="1" sqref="B3" xr:uid="{00000000-0002-0000-0200-000001000000}">
      <formula1>0</formula1>
    </dataValidation>
    <dataValidation type="decimal" operator="greaterThanOrEqual" allowBlank="1" showInputMessage="1" showErrorMessage="1" sqref="B9:C13 D9:D13 E9:F13" xr:uid="{00000000-0002-0000-0200-000002000000}">
      <formula1>0</formula1>
    </dataValidation>
    <dataValidation type="whole" operator="greaterThan" allowBlank="1" showInputMessage="1" showErrorMessage="1" error="Voer hier een heel getal in" sqref="C16:G21" xr:uid="{00000000-0002-0000-0200-000003000000}">
      <formula1>0</formula1>
    </dataValidation>
    <dataValidation type="whole" operator="greaterThanOrEqual" allowBlank="1" showInputMessage="1" showErrorMessage="1" error="Voer hier een heel getal in" sqref="C24:C28" xr:uid="{00000000-0002-0000-0200-000004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6"/>
  <dimension ref="A2:K7"/>
  <sheetViews>
    <sheetView zoomScale="80" zoomScaleNormal="80" workbookViewId="0">
      <selection activeCell="D21" sqref="D21"/>
    </sheetView>
  </sheetViews>
  <sheetFormatPr defaultRowHeight="15"/>
  <cols>
    <col min="1" max="1" width="17.28515625" style="133" bestFit="1" customWidth="1"/>
    <col min="2" max="2" width="9.140625" style="133"/>
    <col min="3" max="3" width="31" style="133" customWidth="1"/>
    <col min="4" max="4" width="58" style="133" customWidth="1"/>
    <col min="5" max="16384" width="9.140625" style="133"/>
  </cols>
  <sheetData>
    <row r="2" spans="1:11">
      <c r="A2" s="211" t="s">
        <v>171</v>
      </c>
      <c r="B2" s="211"/>
      <c r="C2" s="211"/>
      <c r="D2" s="211"/>
      <c r="E2" s="211"/>
      <c r="F2" s="211"/>
      <c r="G2" s="211"/>
      <c r="H2" s="211"/>
      <c r="I2" s="211"/>
      <c r="J2" s="211"/>
    </row>
    <row r="3" spans="1:11" ht="41.25" customHeight="1">
      <c r="A3" s="211"/>
      <c r="B3" s="211"/>
      <c r="C3" s="211"/>
      <c r="D3" s="211"/>
      <c r="E3" s="211"/>
      <c r="F3" s="211"/>
      <c r="G3" s="211"/>
      <c r="H3" s="211"/>
      <c r="I3" s="211"/>
      <c r="J3" s="211"/>
    </row>
    <row r="5" spans="1:11">
      <c r="A5" s="132" t="s">
        <v>130</v>
      </c>
      <c r="D5" s="134"/>
      <c r="E5" s="134"/>
      <c r="F5" s="134"/>
      <c r="G5" s="134"/>
    </row>
    <row r="6" spans="1:11" ht="75">
      <c r="C6" s="135" t="s">
        <v>170</v>
      </c>
    </row>
    <row r="7" spans="1:11" ht="78.75" customHeight="1">
      <c r="A7" s="207" t="s">
        <v>172</v>
      </c>
      <c r="B7" s="208"/>
      <c r="C7" s="129"/>
      <c r="D7" s="209" t="s">
        <v>169</v>
      </c>
      <c r="E7" s="210"/>
      <c r="F7" s="210"/>
      <c r="G7" s="210"/>
      <c r="H7" s="210"/>
      <c r="I7" s="210"/>
      <c r="J7" s="210"/>
      <c r="K7" s="210"/>
    </row>
  </sheetData>
  <mergeCells count="3">
    <mergeCell ref="A7:B7"/>
    <mergeCell ref="D7:K7"/>
    <mergeCell ref="A2:J3"/>
  </mergeCells>
  <dataValidations count="1">
    <dataValidation type="whole" allowBlank="1" showInputMessage="1" showErrorMessage="1" error="Vul een getal tussen -100 en 100 in." promptTitle="NPS" prompt="LET OP: het gaat hier niet om een rapportcijfer." sqref="C7" xr:uid="{00000000-0002-0000-0300-000000000000}">
      <formula1>-100</formula1>
      <formula2>100</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dimension ref="A1:N4"/>
  <sheetViews>
    <sheetView topLeftCell="E1" workbookViewId="0">
      <selection activeCell="H16" sqref="H16"/>
    </sheetView>
  </sheetViews>
  <sheetFormatPr defaultRowHeight="15"/>
  <cols>
    <col min="2" max="2" width="15.42578125" bestFit="1" customWidth="1"/>
    <col min="3" max="3" width="22" bestFit="1" customWidth="1"/>
    <col min="4" max="4" width="13.28515625" bestFit="1" customWidth="1"/>
    <col min="5" max="5" width="11.28515625" bestFit="1" customWidth="1"/>
    <col min="6" max="7" width="18.28515625" bestFit="1" customWidth="1"/>
    <col min="8" max="9" width="23.7109375" bestFit="1" customWidth="1"/>
    <col min="10" max="11" width="11" bestFit="1" customWidth="1"/>
    <col min="12" max="12" width="11.5703125" bestFit="1" customWidth="1"/>
    <col min="13" max="13" width="35.140625" bestFit="1" customWidth="1"/>
    <col min="14" max="14" width="20.42578125" customWidth="1"/>
  </cols>
  <sheetData>
    <row r="1" spans="1:14" s="40" customFormat="1" ht="30">
      <c r="A1" s="40" t="s">
        <v>156</v>
      </c>
      <c r="B1" s="40" t="s">
        <v>157</v>
      </c>
      <c r="C1" s="40" t="s">
        <v>158</v>
      </c>
      <c r="D1" s="40" t="s">
        <v>159</v>
      </c>
      <c r="E1" s="40" t="s">
        <v>160</v>
      </c>
      <c r="F1" s="40" t="s">
        <v>108</v>
      </c>
      <c r="G1" s="40" t="s">
        <v>109</v>
      </c>
      <c r="H1" s="40" t="s">
        <v>110</v>
      </c>
      <c r="I1" s="40" t="s">
        <v>111</v>
      </c>
      <c r="J1" s="40" t="s">
        <v>112</v>
      </c>
      <c r="K1" s="40" t="s">
        <v>113</v>
      </c>
      <c r="L1" s="40" t="s">
        <v>114</v>
      </c>
      <c r="M1" s="40" t="s">
        <v>115</v>
      </c>
      <c r="N1" s="40" t="s">
        <v>175</v>
      </c>
    </row>
    <row r="2" spans="1:14">
      <c r="A2">
        <f>Voorblad!$G$5</f>
        <v>0</v>
      </c>
      <c r="B2" s="97">
        <f>Voorblad!$C$8</f>
        <v>0</v>
      </c>
      <c r="C2">
        <f>'DBC-afspraken + realisatie 2024'!$F$2</f>
        <v>1</v>
      </c>
      <c r="D2" t="s">
        <v>161</v>
      </c>
      <c r="E2" t="s">
        <v>2</v>
      </c>
      <c r="F2" s="98">
        <f>'DBC-afspraken + realisatie 2024'!T28</f>
        <v>0</v>
      </c>
      <c r="G2" s="98">
        <f>'DBC-afspraken + realisatie 2024'!U28</f>
        <v>0</v>
      </c>
      <c r="H2" s="98">
        <f>'DBC-afspraken + realisatie 2024'!V28</f>
        <v>0</v>
      </c>
      <c r="I2" s="98">
        <f>'DBC-afspraken + realisatie 2024'!W28</f>
        <v>0</v>
      </c>
      <c r="J2" s="98">
        <f>'DBC-afspraken + realisatie 2024'!X28</f>
        <v>0</v>
      </c>
      <c r="K2" s="98">
        <f>'DBC-afspraken + realisatie 2024'!Y28</f>
        <v>0</v>
      </c>
      <c r="L2" s="98" t="str">
        <f>'DBC-afspraken + realisatie 2024'!Z28</f>
        <v/>
      </c>
      <c r="M2" s="98">
        <f>'DBC-afspraken + realisatie 2024'!AA28</f>
        <v>0</v>
      </c>
      <c r="N2">
        <f>'DBC-afspraken + realisatie 2024'!AB28</f>
        <v>0</v>
      </c>
    </row>
    <row r="3" spans="1:14">
      <c r="A3">
        <f>Voorblad!$G$5</f>
        <v>0</v>
      </c>
      <c r="B3" s="97">
        <f>Voorblad!$C$8</f>
        <v>0</v>
      </c>
      <c r="C3">
        <f>'DBC-afspraken + realisatie 2024'!$F$2</f>
        <v>1</v>
      </c>
      <c r="D3" t="s">
        <v>161</v>
      </c>
      <c r="E3" t="s">
        <v>6</v>
      </c>
      <c r="F3" s="98">
        <f>'DBC-afspraken + realisatie 2024'!T54</f>
        <v>0</v>
      </c>
      <c r="G3" s="98">
        <f>'DBC-afspraken + realisatie 2024'!U54</f>
        <v>0</v>
      </c>
      <c r="H3" s="98">
        <f>'DBC-afspraken + realisatie 2024'!V54</f>
        <v>0</v>
      </c>
      <c r="I3" s="98">
        <f>'DBC-afspraken + realisatie 2024'!W54</f>
        <v>0</v>
      </c>
      <c r="J3" s="98">
        <f>'DBC-afspraken + realisatie 2024'!X54</f>
        <v>0</v>
      </c>
      <c r="K3" s="98">
        <f>'DBC-afspraken + realisatie 2024'!Y54</f>
        <v>0</v>
      </c>
      <c r="L3" s="98" t="str">
        <f>'DBC-afspraken + realisatie 2024'!Z54</f>
        <v/>
      </c>
      <c r="M3" s="98">
        <f>'DBC-afspraken + realisatie 2024'!AA54</f>
        <v>0</v>
      </c>
      <c r="N3">
        <f>'DBC-afspraken + realisatie 2024'!AB54</f>
        <v>0</v>
      </c>
    </row>
    <row r="4" spans="1:14">
      <c r="A4">
        <f>Voorblad!$G$5</f>
        <v>0</v>
      </c>
      <c r="B4" s="97">
        <f>Voorblad!$C$8</f>
        <v>0</v>
      </c>
      <c r="C4">
        <f>'DBC-afspraken + realisatie 2024'!$F$2</f>
        <v>1</v>
      </c>
      <c r="D4" t="s">
        <v>161</v>
      </c>
      <c r="E4" t="s">
        <v>162</v>
      </c>
      <c r="F4" s="98">
        <f>'DBC-afspraken + realisatie 2024'!T56</f>
        <v>0</v>
      </c>
      <c r="G4" s="98">
        <f>'DBC-afspraken + realisatie 2024'!U56</f>
        <v>0</v>
      </c>
      <c r="H4" s="98">
        <f>'DBC-afspraken + realisatie 2024'!V56</f>
        <v>0</v>
      </c>
      <c r="I4" s="98">
        <f>'DBC-afspraken + realisatie 2024'!W56</f>
        <v>0</v>
      </c>
      <c r="J4" s="98">
        <f>'DBC-afspraken + realisatie 2024'!X56</f>
        <v>0</v>
      </c>
      <c r="K4" s="98">
        <f>'DBC-afspraken + realisatie 2024'!Y56</f>
        <v>0</v>
      </c>
      <c r="L4" s="98" t="str">
        <f>'DBC-afspraken + realisatie 2024'!Z56</f>
        <v/>
      </c>
      <c r="M4" s="98">
        <f>'DBC-afspraken + realisatie 2024'!AA56</f>
        <v>0</v>
      </c>
      <c r="N4">
        <f>'DBC-afspraken + realisatie 2024'!AB56</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dimension ref="A1:Q6"/>
  <sheetViews>
    <sheetView workbookViewId="0">
      <selection activeCell="J2" sqref="J2"/>
    </sheetView>
  </sheetViews>
  <sheetFormatPr defaultRowHeight="15"/>
  <cols>
    <col min="2" max="2" width="15.42578125" bestFit="1" customWidth="1"/>
    <col min="3" max="3" width="15.28515625" bestFit="1" customWidth="1"/>
    <col min="4" max="4" width="13.28515625" bestFit="1" customWidth="1"/>
    <col min="5" max="5" width="16.42578125" bestFit="1" customWidth="1"/>
    <col min="6" max="6" width="19.85546875" bestFit="1" customWidth="1"/>
    <col min="13" max="13" width="23.85546875" bestFit="1" customWidth="1"/>
    <col min="14" max="14" width="8.28515625" bestFit="1" customWidth="1"/>
    <col min="15" max="15" width="13.140625" bestFit="1" customWidth="1"/>
    <col min="16" max="16" width="9.42578125" bestFit="1" customWidth="1"/>
    <col min="17" max="17" width="11" bestFit="1" customWidth="1"/>
  </cols>
  <sheetData>
    <row r="1" spans="1:17" s="40" customFormat="1" ht="150">
      <c r="A1" s="40" t="s">
        <v>156</v>
      </c>
      <c r="B1" s="40" t="s">
        <v>157</v>
      </c>
      <c r="C1" s="40" t="s">
        <v>158</v>
      </c>
      <c r="D1" s="40" t="s">
        <v>159</v>
      </c>
      <c r="E1" s="40" t="s">
        <v>146</v>
      </c>
      <c r="F1" s="40" t="s">
        <v>1</v>
      </c>
      <c r="G1" s="40" t="s">
        <v>164</v>
      </c>
      <c r="H1" s="40" t="s">
        <v>163</v>
      </c>
      <c r="I1" s="40" t="s">
        <v>129</v>
      </c>
      <c r="J1" s="40" t="s">
        <v>131</v>
      </c>
      <c r="K1" s="40" t="s">
        <v>132</v>
      </c>
      <c r="L1" s="40" t="s">
        <v>123</v>
      </c>
      <c r="M1" s="40" t="s">
        <v>77</v>
      </c>
      <c r="N1" s="40" t="s">
        <v>165</v>
      </c>
      <c r="O1" s="40" t="s">
        <v>8</v>
      </c>
      <c r="P1" s="40" t="s">
        <v>107</v>
      </c>
      <c r="Q1" s="40" t="s">
        <v>173</v>
      </c>
    </row>
    <row r="2" spans="1:17">
      <c r="A2">
        <f>Voorblad!$G$5</f>
        <v>0</v>
      </c>
      <c r="B2" s="97">
        <f>Voorblad!$C$8</f>
        <v>0</v>
      </c>
      <c r="C2">
        <f>'DBC-afspraken + realisatie 2024'!$F$2</f>
        <v>1</v>
      </c>
      <c r="D2" t="s">
        <v>167</v>
      </c>
      <c r="E2">
        <f>kwaliteitsinformatie!$B$3</f>
        <v>0</v>
      </c>
      <c r="F2" t="s">
        <v>2</v>
      </c>
      <c r="G2">
        <f>kwaliteitsinformatie!B9</f>
        <v>0</v>
      </c>
      <c r="H2">
        <f>kwaliteitsinformatie!C9</f>
        <v>0</v>
      </c>
      <c r="I2">
        <f>kwaliteitsinformatie!D9</f>
        <v>0</v>
      </c>
      <c r="J2">
        <f>kwaliteitsinformatie!E9</f>
        <v>0</v>
      </c>
      <c r="K2">
        <f>kwaliteitsinformatie!F9</f>
        <v>0</v>
      </c>
      <c r="L2">
        <f>kwaliteitsinformatie!B17</f>
        <v>0</v>
      </c>
      <c r="M2" t="s">
        <v>149</v>
      </c>
      <c r="N2" s="100">
        <f>kwaliteitsinformatie!C24</f>
        <v>0</v>
      </c>
      <c r="O2" s="99" t="str">
        <f>kwaliteitsinformatie!D28</f>
        <v>Totaal aantal clienten locatie 2</v>
      </c>
      <c r="P2">
        <f>kwaliteitsinformatie!C33</f>
        <v>0</v>
      </c>
      <c r="Q2">
        <f>'NPS Electieve Orthopedie'!C7</f>
        <v>0</v>
      </c>
    </row>
    <row r="3" spans="1:17">
      <c r="A3">
        <f>Voorblad!$G$5</f>
        <v>0</v>
      </c>
      <c r="B3" s="97">
        <f>Voorblad!$C$8</f>
        <v>0</v>
      </c>
      <c r="C3">
        <f>'DBC-afspraken + realisatie 2024'!$F$2</f>
        <v>1</v>
      </c>
      <c r="D3" t="s">
        <v>167</v>
      </c>
      <c r="E3">
        <f>kwaliteitsinformatie!$B$3</f>
        <v>0</v>
      </c>
      <c r="F3" t="s">
        <v>3</v>
      </c>
      <c r="G3">
        <f>kwaliteitsinformatie!B10</f>
        <v>0</v>
      </c>
      <c r="H3">
        <f>kwaliteitsinformatie!C10</f>
        <v>0</v>
      </c>
      <c r="I3">
        <f>kwaliteitsinformatie!D10</f>
        <v>0</v>
      </c>
      <c r="J3">
        <f>kwaliteitsinformatie!E10</f>
        <v>0</v>
      </c>
      <c r="K3">
        <f>kwaliteitsinformatie!F10</f>
        <v>0</v>
      </c>
      <c r="L3">
        <f>kwaliteitsinformatie!B18</f>
        <v>0</v>
      </c>
      <c r="M3" t="s">
        <v>150</v>
      </c>
      <c r="N3" s="100">
        <f>kwaliteitsinformatie!C25</f>
        <v>0</v>
      </c>
    </row>
    <row r="4" spans="1:17">
      <c r="A4">
        <f>Voorblad!$G$5</f>
        <v>0</v>
      </c>
      <c r="B4" s="97">
        <f>Voorblad!$C$8</f>
        <v>0</v>
      </c>
      <c r="C4">
        <f>'DBC-afspraken + realisatie 2024'!$F$2</f>
        <v>1</v>
      </c>
      <c r="D4" t="s">
        <v>167</v>
      </c>
      <c r="E4">
        <f>kwaliteitsinformatie!$B$3</f>
        <v>0</v>
      </c>
      <c r="F4" t="s">
        <v>4</v>
      </c>
      <c r="G4">
        <f>kwaliteitsinformatie!B11</f>
        <v>0</v>
      </c>
      <c r="H4">
        <f>kwaliteitsinformatie!C11</f>
        <v>0</v>
      </c>
      <c r="I4">
        <f>kwaliteitsinformatie!D11</f>
        <v>0</v>
      </c>
      <c r="J4">
        <f>kwaliteitsinformatie!E11</f>
        <v>0</v>
      </c>
      <c r="K4">
        <f>kwaliteitsinformatie!F11</f>
        <v>0</v>
      </c>
      <c r="L4">
        <f>kwaliteitsinformatie!B19</f>
        <v>0</v>
      </c>
      <c r="M4" t="s">
        <v>151</v>
      </c>
      <c r="N4" s="100">
        <f>kwaliteitsinformatie!C26</f>
        <v>0</v>
      </c>
    </row>
    <row r="5" spans="1:17">
      <c r="A5">
        <f>Voorblad!$G$5</f>
        <v>0</v>
      </c>
      <c r="B5" s="97">
        <f>Voorblad!$C$8</f>
        <v>0</v>
      </c>
      <c r="C5">
        <f>'DBC-afspraken + realisatie 2024'!$F$2</f>
        <v>1</v>
      </c>
      <c r="D5" t="s">
        <v>167</v>
      </c>
      <c r="E5">
        <f>kwaliteitsinformatie!$B$3</f>
        <v>0</v>
      </c>
      <c r="F5" t="s">
        <v>5</v>
      </c>
      <c r="G5">
        <f>kwaliteitsinformatie!B12</f>
        <v>0</v>
      </c>
      <c r="H5">
        <f>kwaliteitsinformatie!C12</f>
        <v>0</v>
      </c>
      <c r="I5">
        <f>kwaliteitsinformatie!D12</f>
        <v>0</v>
      </c>
      <c r="J5">
        <f>kwaliteitsinformatie!E12</f>
        <v>0</v>
      </c>
      <c r="K5">
        <f>kwaliteitsinformatie!F12</f>
        <v>0</v>
      </c>
      <c r="L5">
        <f>kwaliteitsinformatie!B20</f>
        <v>0</v>
      </c>
      <c r="M5" t="s">
        <v>152</v>
      </c>
      <c r="N5" s="100">
        <f>kwaliteitsinformatie!C27</f>
        <v>0</v>
      </c>
    </row>
    <row r="6" spans="1:17">
      <c r="A6">
        <f>Voorblad!$G$5</f>
        <v>0</v>
      </c>
      <c r="B6" s="97">
        <f>Voorblad!$C$8</f>
        <v>0</v>
      </c>
      <c r="C6">
        <f>'DBC-afspraken + realisatie 2024'!$F$2</f>
        <v>1</v>
      </c>
      <c r="D6" t="s">
        <v>167</v>
      </c>
      <c r="E6">
        <f>kwaliteitsinformatie!$B$3</f>
        <v>0</v>
      </c>
      <c r="F6" t="s">
        <v>6</v>
      </c>
      <c r="G6">
        <f>kwaliteitsinformatie!B13</f>
        <v>0</v>
      </c>
      <c r="H6">
        <f>kwaliteitsinformatie!C13</f>
        <v>0</v>
      </c>
      <c r="I6">
        <f>kwaliteitsinformatie!D13</f>
        <v>0</v>
      </c>
      <c r="J6">
        <f>kwaliteitsinformatie!E13</f>
        <v>0</v>
      </c>
      <c r="K6">
        <f>kwaliteitsinformatie!F13</f>
        <v>0</v>
      </c>
      <c r="L6">
        <f>kwaliteitsinformatie!B21</f>
        <v>0</v>
      </c>
      <c r="M6" t="s">
        <v>153</v>
      </c>
      <c r="N6" s="100" t="str">
        <f>kwaliteitsinformatie!C28</f>
        <v>Totaal aantal clienten locatie 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3DC86D86F9BEA64E8404A0BACEB5518F" ma:contentTypeVersion="12" ma:contentTypeDescription="Een nieuw document maken." ma:contentTypeScope="" ma:versionID="90c8af75855c09f52dd8aa3c1a3f2cd4">
  <xsd:schema xmlns:xsd="http://www.w3.org/2001/XMLSchema" xmlns:xs="http://www.w3.org/2001/XMLSchema" xmlns:p="http://schemas.microsoft.com/office/2006/metadata/properties" xmlns:ns2="bfcac113-3173-455c-96bb-2ced1de8ebc0" xmlns:ns3="6a760847-384b-43ca-a79b-eab57e05d53e" targetNamespace="http://schemas.microsoft.com/office/2006/metadata/properties" ma:root="true" ma:fieldsID="19ceeed1db730119b19065054b2f29ed" ns2:_="" ns3:_="">
    <xsd:import namespace="bfcac113-3173-455c-96bb-2ced1de8ebc0"/>
    <xsd:import namespace="6a760847-384b-43ca-a79b-eab57e05d53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ac113-3173-455c-96bb-2ced1de8ebc0" elementFormDefault="qualified">
    <xsd:import namespace="http://schemas.microsoft.com/office/2006/documentManagement/types"/>
    <xsd:import namespace="http://schemas.microsoft.com/office/infopath/2007/PartnerControls"/>
    <xsd:element name="_dlc_DocId" ma:index="4" nillable="true" ma:displayName="Waarde van de document-id" ma:description="De waarde van de document-id die aan dit item is toegewezen." ma:internalName="_dlc_DocId" ma:readOnly="true">
      <xsd:simpleType>
        <xsd:restriction base="dms:Text"/>
      </xsd:simpleType>
    </xsd:element>
    <xsd:element name="_dlc_DocIdUrl" ma:index="5"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Id blijven behouden" ma:description="Id behouden tijdens toevoegen." ma:hidden="true" ma:internalName="_dlc_DocIdPersistId" ma:readOnly="true">
      <xsd:simpleType>
        <xsd:restriction base="dms:Boolean"/>
      </xsd:simpleType>
    </xsd:element>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760847-384b-43ca-a79b-eab57e05d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Inhou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bfcac113-3173-455c-96bb-2ced1de8ebc0">VSMJJVX46WMU-1895983879-1099</_dlc_DocId>
    <_dlc_DocIdUrl xmlns="bfcac113-3173-455c-96bb-2ced1de8ebc0">
      <Url>https://czonline.sharepoint.com/sites/TeamZorgcontrolCure/_layouts/15/DocIdRedir.aspx?ID=VSMJJVX46WMU-1895983879-1099</Url>
      <Description>VSMJJVX46WMU-1895983879-1099</Description>
    </_dlc_DocIdUrl>
    <SharedWithUsers xmlns="bfcac113-3173-455c-96bb-2ced1de8ebc0">
      <UserInfo>
        <DisplayName>Koenen, Maud</DisplayName>
        <AccountId>149</AccountId>
        <AccountType/>
      </UserInfo>
    </SharedWithUsers>
  </documentManagement>
</p:properties>
</file>

<file path=customXml/itemProps1.xml><?xml version="1.0" encoding="utf-8"?>
<ds:datastoreItem xmlns:ds="http://schemas.openxmlformats.org/officeDocument/2006/customXml" ds:itemID="{6E709EE5-E22E-4C1E-89C9-3E7E3C4EF502}">
  <ds:schemaRefs>
    <ds:schemaRef ds:uri="http://schemas.microsoft.com/sharepoint/v3/contenttype/forms"/>
  </ds:schemaRefs>
</ds:datastoreItem>
</file>

<file path=customXml/itemProps2.xml><?xml version="1.0" encoding="utf-8"?>
<ds:datastoreItem xmlns:ds="http://schemas.openxmlformats.org/officeDocument/2006/customXml" ds:itemID="{90B83CA7-E428-47FE-8CD2-1A0111A127BB}">
  <ds:schemaRefs>
    <ds:schemaRef ds:uri="http://schemas.microsoft.com/sharepoint/events"/>
  </ds:schemaRefs>
</ds:datastoreItem>
</file>

<file path=customXml/itemProps3.xml><?xml version="1.0" encoding="utf-8"?>
<ds:datastoreItem xmlns:ds="http://schemas.openxmlformats.org/officeDocument/2006/customXml" ds:itemID="{347A9A6F-B08C-40AC-9956-834093AA3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cac113-3173-455c-96bb-2ced1de8ebc0"/>
    <ds:schemaRef ds:uri="6a760847-384b-43ca-a79b-eab57e05d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09CD93F-974F-4E99-8B15-BB00BFAFC9AB}">
  <ds:schemaRefs>
    <ds:schemaRef ds:uri="http://purl.org/dc/terms/"/>
    <ds:schemaRef ds:uri="http://purl.org/dc/dcmitype/"/>
    <ds:schemaRef ds:uri="bfcac113-3173-455c-96bb-2ced1de8ebc0"/>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6a760847-384b-43ca-a79b-eab57e05d53e"/>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Voorblad</vt:lpstr>
      <vt:lpstr>DBC-afspraken + realisatie 2024</vt:lpstr>
      <vt:lpstr>kwaliteitsinformatie</vt:lpstr>
      <vt:lpstr>NPS Electieve Orthopedie</vt:lpstr>
      <vt:lpstr>tbv macro rea (nog verbergen)</vt:lpstr>
      <vt:lpstr>tbv macro kwaliteit (nog verber</vt:lpstr>
      <vt:lpstr>'DBC-afspraken + realisatie 2024'!Afdrukbereik</vt:lpstr>
      <vt:lpstr>Voorblad!Afdrukbereik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Tips, Rob</dc:creator>
  <cp:lastModifiedBy>Abrahams, Winke</cp:lastModifiedBy>
  <dcterms:created xsi:type="dcterms:W3CDTF">2015-06-11T10:50:19Z</dcterms:created>
  <dcterms:modified xsi:type="dcterms:W3CDTF">2024-03-26T12:26:38Z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0x0101003DC86D86F9BEA64E8404A0BACEB5518F</vt:lpwstr>
  </property>
  <property fmtid="{D5CDD505-2E9C-101B-9397-08002B2CF9AE}" pid="3" name="_dlc_DocIdItemGuid">
    <vt:lpwstr>7540e567-61f5-4207-af43-48c532163422</vt:lpwstr>
  </property>
</Properties>
</file>